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/>
  <c r="F89"/>
  <c r="H13"/>
  <c r="G26"/>
  <c r="H26" s="1"/>
  <c r="H12"/>
  <c r="H11"/>
  <c r="H10"/>
  <c r="G25"/>
  <c r="H25" s="1"/>
  <c r="F88"/>
  <c r="F87"/>
  <c r="F86"/>
  <c r="H9" l="1"/>
  <c r="H8"/>
  <c r="H7"/>
  <c r="H6"/>
  <c r="G21" l="1"/>
  <c r="H21" s="1"/>
  <c r="G22"/>
  <c r="H22" s="1"/>
  <c r="G23"/>
  <c r="H23" s="1"/>
  <c r="G24"/>
  <c r="H24" s="1"/>
  <c r="F85" l="1"/>
  <c r="H5" l="1"/>
  <c r="H15" l="1"/>
  <c r="F95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<sst xmlns="http://schemas.openxmlformats.org/spreadsheetml/2006/main" count="176" uniqueCount="72">
  <si>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</si>
  <si>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</si>
  <si>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</si>
  <si>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</si>
  <si>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</si>
  <si>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</si>
  <si>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</si>
  <si>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</si>
  <si>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</si>
  <si>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</si>
  <si>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</si>
  <si>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</si>
  <si>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</si>
  <si>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</si>
  <si>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</si>
  <si>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</si>
  <si>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</si>
  <si>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</si>
  <si>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</si>
  <si>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</si>
  <si>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</si>
  <si>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</si>
  <si>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</si>
  <si>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</si>
  <si>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</si>
  <si>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</si>
  <si>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</si>
  <si>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</si>
  <si>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</si>
  <si>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</si>
  <si>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</si>
  <si>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</si>
  <si>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</si>
  <si>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</si>
  <si>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</si>
  <si>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</si>
  <si>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</si>
  <si>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</si>
  <si>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</si>
  <si>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</si>
  <si>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</si>
  <si>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</si>
  <si>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BOOKED PROFIT</t>
  </si>
  <si>
    <t>CLOSE</t>
  </si>
  <si>
    <t>APTUS</t>
  </si>
  <si>
    <t>PRAJIND</t>
  </si>
  <si>
    <t>POLICYBZR</t>
  </si>
  <si>
    <t>MGL</t>
  </si>
  <si>
    <t>TMB</t>
  </si>
  <si>
    <t>NIFTY 25450 CALL</t>
  </si>
  <si>
    <t>KEC</t>
  </si>
  <si>
    <t>FACT</t>
  </si>
  <si>
    <t>ICICIGI</t>
  </si>
  <si>
    <t>NTPC</t>
  </si>
  <si>
    <t>BHARTIARTL 1660 CALL</t>
  </si>
  <si>
    <t>ESOCRT 3900 CALL</t>
  </si>
  <si>
    <t>TATAPOWER 445 CALL</t>
  </si>
  <si>
    <t>NIFTY 25500 PUT</t>
  </si>
  <si>
    <t>RECLTD</t>
  </si>
  <si>
    <t>VOLTAS</t>
  </si>
  <si>
    <t>UPL 590 PUT</t>
  </si>
  <si>
    <t>PFC 470 PUT</t>
  </si>
  <si>
    <t>HINDPETRO</t>
  </si>
  <si>
    <t>PAYTM</t>
  </si>
  <si>
    <t>JINDALSTEEL 1000 PUT</t>
  </si>
  <si>
    <t>EXIT</t>
  </si>
  <si>
    <t>ZEEL</t>
  </si>
  <si>
    <t>VOLTAS 1920 CALL</t>
  </si>
  <si>
    <t>ASAHIINDIA</t>
  </si>
  <si>
    <t>CCL</t>
  </si>
  <si>
    <t>AAVAS</t>
  </si>
  <si>
    <t>TVSMOTOR BEAR CALL SPREAD; SIMULTANEOUSLY SELL 2740 CALL AT 47 N BUY 2780 CALL AT 29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</si>
</sst>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5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topLeftCell="A103" zoomScaleNormal="100" workbookViewId="0">
      <selection activeCell="I89" sqref="I89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26</v>
      </c>
      <c r="B3" s="53"/>
      <c r="C3" s="53"/>
      <c r="D3" s="53"/>
      <c r="E3" s="53"/>
      <c r="F3" s="53"/>
      <c r="G3" s="53"/>
      <c r="H3" s="53"/>
      <c r="I3" s="53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54</v>
      </c>
      <c r="B5" s="16" t="s">
        <v>38</v>
      </c>
      <c r="C5" s="17">
        <v>23</v>
      </c>
      <c r="D5" s="17">
        <v>20</v>
      </c>
      <c r="E5" s="17">
        <v>29</v>
      </c>
      <c r="F5" s="17">
        <v>26</v>
      </c>
      <c r="G5" s="27">
        <v>475</v>
      </c>
      <c r="H5" s="19">
        <f t="shared" ref="H5:H13" si="0">+G5*(F5-C5)</f>
        <v>1425</v>
      </c>
      <c r="I5" s="28" t="s">
        <v>42</v>
      </c>
    </row>
    <row r="6" spans="1:9">
      <c r="A6" s="22" t="s">
        <v>55</v>
      </c>
      <c r="B6" s="16" t="s">
        <v>30</v>
      </c>
      <c r="C6" s="17">
        <v>71.5</v>
      </c>
      <c r="D6" s="17">
        <v>68</v>
      </c>
      <c r="E6" s="17">
        <v>80</v>
      </c>
      <c r="F6" s="17">
        <v>68</v>
      </c>
      <c r="G6" s="27">
        <v>275</v>
      </c>
      <c r="H6" s="19">
        <f t="shared" si="0"/>
        <v>-962.5</v>
      </c>
      <c r="I6" s="28" t="s">
        <v>21</v>
      </c>
    </row>
    <row r="7" spans="1:9">
      <c r="A7" s="22" t="s">
        <v>56</v>
      </c>
      <c r="B7" s="16" t="s">
        <v>30</v>
      </c>
      <c r="C7" s="17">
        <v>12.5</v>
      </c>
      <c r="D7" s="17">
        <v>11.5</v>
      </c>
      <c r="E7" s="17">
        <v>16</v>
      </c>
      <c r="F7" s="17">
        <v>11.5</v>
      </c>
      <c r="G7" s="27">
        <v>1350</v>
      </c>
      <c r="H7" s="19">
        <f t="shared" si="0"/>
        <v>-1350</v>
      </c>
      <c r="I7" s="28" t="s">
        <v>21</v>
      </c>
    </row>
    <row r="8" spans="1:9">
      <c r="A8" s="22" t="s">
        <v>57</v>
      </c>
      <c r="B8" s="16" t="s">
        <v>30</v>
      </c>
      <c r="C8" s="17">
        <v>32</v>
      </c>
      <c r="D8" s="17">
        <v>12</v>
      </c>
      <c r="E8" s="17">
        <v>80</v>
      </c>
      <c r="F8" s="17">
        <v>65</v>
      </c>
      <c r="G8" s="27">
        <v>25</v>
      </c>
      <c r="H8" s="19">
        <f t="shared" si="0"/>
        <v>825</v>
      </c>
      <c r="I8" s="28" t="s">
        <v>42</v>
      </c>
    </row>
    <row r="9" spans="1:9">
      <c r="A9" s="22" t="s">
        <v>60</v>
      </c>
      <c r="B9" s="16" t="s">
        <v>30</v>
      </c>
      <c r="C9" s="17">
        <v>8.6</v>
      </c>
      <c r="D9" s="17">
        <v>7.5</v>
      </c>
      <c r="E9" s="17">
        <v>11</v>
      </c>
      <c r="F9" s="17">
        <v>10.9</v>
      </c>
      <c r="G9" s="27">
        <v>1300</v>
      </c>
      <c r="H9" s="19">
        <f t="shared" si="0"/>
        <v>2990.0000000000009</v>
      </c>
      <c r="I9" s="28" t="s">
        <v>42</v>
      </c>
    </row>
    <row r="10" spans="1:9">
      <c r="A10" s="22" t="s">
        <v>61</v>
      </c>
      <c r="B10" s="16" t="s">
        <v>30</v>
      </c>
      <c r="C10" s="17">
        <v>10</v>
      </c>
      <c r="D10" s="17">
        <v>8.9</v>
      </c>
      <c r="E10" s="17">
        <v>14</v>
      </c>
      <c r="F10" s="17">
        <v>11.5</v>
      </c>
      <c r="G10" s="27">
        <v>1300</v>
      </c>
      <c r="H10" s="19">
        <f t="shared" si="0"/>
        <v>1950</v>
      </c>
      <c r="I10" s="28" t="s">
        <v>42</v>
      </c>
    </row>
    <row r="11" spans="1:9">
      <c r="A11" s="22" t="s">
        <v>49</v>
      </c>
      <c r="B11" s="16" t="s">
        <v>30</v>
      </c>
      <c r="C11" s="17">
        <v>32</v>
      </c>
      <c r="D11" s="17">
        <v>2</v>
      </c>
      <c r="E11" s="17">
        <v>90</v>
      </c>
      <c r="F11" s="17">
        <v>16</v>
      </c>
      <c r="G11" s="27">
        <v>25</v>
      </c>
      <c r="H11" s="19">
        <f t="shared" si="0"/>
        <v>-400</v>
      </c>
      <c r="I11" s="28" t="s">
        <v>65</v>
      </c>
    </row>
    <row r="12" spans="1:9">
      <c r="A12" s="22" t="s">
        <v>64</v>
      </c>
      <c r="B12" s="16" t="s">
        <v>30</v>
      </c>
      <c r="C12" s="17">
        <v>17.5</v>
      </c>
      <c r="D12" s="17">
        <v>15</v>
      </c>
      <c r="E12" s="17">
        <v>24</v>
      </c>
      <c r="F12" s="17">
        <v>15</v>
      </c>
      <c r="G12" s="27">
        <v>625</v>
      </c>
      <c r="H12" s="19">
        <f t="shared" si="0"/>
        <v>-1562.5</v>
      </c>
      <c r="I12" s="28" t="s">
        <v>21</v>
      </c>
    </row>
    <row r="13" spans="1:9">
      <c r="A13" s="22" t="s">
        <v>67</v>
      </c>
      <c r="B13" s="16" t="s">
        <v>30</v>
      </c>
      <c r="C13" s="17">
        <v>23</v>
      </c>
      <c r="D13" s="17">
        <v>20</v>
      </c>
      <c r="E13" s="17">
        <v>29</v>
      </c>
      <c r="F13" s="17">
        <v>26.5</v>
      </c>
      <c r="G13" s="27">
        <v>600</v>
      </c>
      <c r="H13" s="19">
        <f t="shared" si="0"/>
        <v>2100</v>
      </c>
      <c r="I13" s="28" t="s">
        <v>42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52" t="s">
        <v>10</v>
      </c>
      <c r="B15" s="52"/>
      <c r="C15" s="52"/>
      <c r="D15" s="52"/>
      <c r="E15" s="52"/>
      <c r="F15" s="52"/>
      <c r="G15" s="52"/>
      <c r="H15" s="24">
        <f>SUM(H5:H14)</f>
        <v>5015.0000000000009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3" t="s">
        <v>31</v>
      </c>
      <c r="B19" s="53"/>
      <c r="C19" s="53"/>
      <c r="D19" s="53"/>
      <c r="E19" s="53"/>
      <c r="F19" s="53"/>
      <c r="G19" s="53"/>
      <c r="H19" s="53"/>
      <c r="I19" s="53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53</v>
      </c>
      <c r="B21" s="16" t="s">
        <v>38</v>
      </c>
      <c r="C21" s="17">
        <v>424</v>
      </c>
      <c r="D21" s="17">
        <v>420</v>
      </c>
      <c r="E21" s="17">
        <v>432</v>
      </c>
      <c r="F21" s="17">
        <v>428.5</v>
      </c>
      <c r="G21" s="27">
        <f>100000/C21</f>
        <v>235.84905660377359</v>
      </c>
      <c r="H21" s="19">
        <f t="shared" ref="H21:H22" si="1">+G21*(F21-C21)</f>
        <v>1061.3207547169811</v>
      </c>
      <c r="I21" s="28" t="s">
        <v>42</v>
      </c>
    </row>
    <row r="22" spans="1:9" ht="14.25" customHeight="1">
      <c r="A22" s="22" t="s">
        <v>59</v>
      </c>
      <c r="B22" s="16" t="s">
        <v>30</v>
      </c>
      <c r="C22" s="16">
        <v>1911</v>
      </c>
      <c r="D22" s="17">
        <v>1894</v>
      </c>
      <c r="E22" s="17">
        <v>1944</v>
      </c>
      <c r="F22" s="23">
        <v>1894</v>
      </c>
      <c r="G22" s="27">
        <f t="shared" ref="G22:G26" si="2">100000/C22</f>
        <v>52.328623757195189</v>
      </c>
      <c r="H22" s="19">
        <f t="shared" si="1"/>
        <v>-889.58660387231816</v>
      </c>
      <c r="I22" s="28" t="s">
        <v>21</v>
      </c>
    </row>
    <row r="23" spans="1:9" ht="14.25" customHeight="1">
      <c r="A23" s="22" t="s">
        <v>58</v>
      </c>
      <c r="B23" s="16" t="s">
        <v>40</v>
      </c>
      <c r="C23" s="17">
        <v>536</v>
      </c>
      <c r="D23" s="17">
        <v>541</v>
      </c>
      <c r="E23" s="17">
        <v>525</v>
      </c>
      <c r="F23" s="23">
        <v>531.5</v>
      </c>
      <c r="G23" s="27">
        <f t="shared" si="2"/>
        <v>186.56716417910448</v>
      </c>
      <c r="H23" s="19">
        <f>+G23*(C23-F23)</f>
        <v>839.55223880597021</v>
      </c>
      <c r="I23" s="28" t="s">
        <v>42</v>
      </c>
    </row>
    <row r="24" spans="1:9" ht="14.25" customHeight="1">
      <c r="A24" s="22" t="s">
        <v>62</v>
      </c>
      <c r="B24" s="16" t="s">
        <v>40</v>
      </c>
      <c r="C24" s="17">
        <v>395</v>
      </c>
      <c r="D24" s="17">
        <v>399</v>
      </c>
      <c r="E24" s="17">
        <v>387</v>
      </c>
      <c r="F24" s="23">
        <v>394.5</v>
      </c>
      <c r="G24" s="27">
        <f t="shared" si="2"/>
        <v>253.16455696202533</v>
      </c>
      <c r="H24" s="19">
        <f t="shared" ref="H24:H26" si="3">+G24*(C24-F24)</f>
        <v>126.58227848101266</v>
      </c>
      <c r="I24" s="28" t="s">
        <v>29</v>
      </c>
    </row>
    <row r="25" spans="1:9" ht="14.25" customHeight="1">
      <c r="A25" s="22" t="s">
        <v>63</v>
      </c>
      <c r="B25" s="16" t="s">
        <v>40</v>
      </c>
      <c r="C25" s="17">
        <v>644</v>
      </c>
      <c r="D25" s="17">
        <v>650</v>
      </c>
      <c r="E25" s="17">
        <v>630</v>
      </c>
      <c r="F25" s="23">
        <v>632</v>
      </c>
      <c r="G25" s="27">
        <f t="shared" si="2"/>
        <v>155.27950310559007</v>
      </c>
      <c r="H25" s="19">
        <f t="shared" si="3"/>
        <v>1863.3540372670809</v>
      </c>
      <c r="I25" s="28" t="s">
        <v>42</v>
      </c>
    </row>
    <row r="26" spans="1:9" ht="14.25" customHeight="1">
      <c r="A26" s="22" t="s">
        <v>66</v>
      </c>
      <c r="B26" s="16" t="s">
        <v>40</v>
      </c>
      <c r="C26" s="17">
        <v>126.7</v>
      </c>
      <c r="D26" s="17">
        <v>128</v>
      </c>
      <c r="E26" s="17">
        <v>124</v>
      </c>
      <c r="F26" s="23">
        <v>126.1</v>
      </c>
      <c r="G26" s="27">
        <f t="shared" si="2"/>
        <v>789.26598263614835</v>
      </c>
      <c r="H26" s="19">
        <f t="shared" si="3"/>
        <v>473.55958958169572</v>
      </c>
      <c r="I26" s="28" t="s">
        <v>43</v>
      </c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52" t="s">
        <v>10</v>
      </c>
      <c r="B31" s="52"/>
      <c r="C31" s="52"/>
      <c r="D31" s="52"/>
      <c r="E31" s="52"/>
      <c r="F31" s="52"/>
      <c r="G31" s="52"/>
      <c r="H31" s="24">
        <f>SUM(H21:H30)</f>
        <v>3474.7822949804222</v>
      </c>
      <c r="I31" s="29"/>
    </row>
    <row r="32" spans="1:9">
      <c r="A32" s="57" t="s">
        <v>22</v>
      </c>
      <c r="B32" s="57"/>
      <c r="C32" s="57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3" t="s">
        <v>11</v>
      </c>
      <c r="B36" s="53"/>
      <c r="C36" s="53"/>
      <c r="D36" s="53"/>
      <c r="E36" s="53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3" t="s">
        <v>14</v>
      </c>
      <c r="B45" s="53"/>
      <c r="C45" s="53"/>
      <c r="D45" s="53"/>
      <c r="E45" s="53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3" t="s">
        <v>32</v>
      </c>
      <c r="B51" s="53"/>
      <c r="C51" s="53"/>
      <c r="D51" s="53"/>
      <c r="E51" s="53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52" t="s">
        <v>10</v>
      </c>
      <c r="B59" s="52"/>
      <c r="C59" s="52"/>
      <c r="D59" s="52"/>
      <c r="E59" s="24" t="e">
        <f>SUM(E53:E58)</f>
        <v>#DIV/0!</v>
      </c>
      <c r="H59" s="36"/>
      <c r="I59" s="7"/>
    </row>
    <row r="60" spans="1:9">
      <c r="A60" s="58" t="s">
        <v>23</v>
      </c>
      <c r="B60" s="57"/>
      <c r="C60" s="57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3" t="s">
        <v>27</v>
      </c>
      <c r="B64" s="53"/>
      <c r="C64" s="53"/>
      <c r="D64" s="53"/>
      <c r="E64" s="53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3" t="s">
        <v>39</v>
      </c>
      <c r="B72" s="53"/>
      <c r="C72" s="53"/>
      <c r="D72" s="53"/>
      <c r="E72" s="53"/>
      <c r="F72" s="53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37</v>
      </c>
      <c r="B74" s="41" t="s">
        <v>68</v>
      </c>
      <c r="C74" s="41" t="s">
        <v>38</v>
      </c>
      <c r="D74" s="40">
        <v>699</v>
      </c>
      <c r="E74" s="32">
        <v>678</v>
      </c>
      <c r="F74" s="49">
        <v>730</v>
      </c>
      <c r="G74" s="6"/>
      <c r="H74" s="36"/>
      <c r="I74" s="15"/>
    </row>
    <row r="75" spans="1:9">
      <c r="A75" s="16" t="s">
        <v>37</v>
      </c>
      <c r="B75" s="41" t="s">
        <v>69</v>
      </c>
      <c r="C75" s="41" t="s">
        <v>30</v>
      </c>
      <c r="D75" s="40">
        <v>754</v>
      </c>
      <c r="E75" s="32">
        <v>730</v>
      </c>
      <c r="F75" s="49">
        <v>795</v>
      </c>
      <c r="G75" s="6"/>
      <c r="H75" s="36"/>
      <c r="I75" s="15"/>
    </row>
    <row r="76" spans="1:9">
      <c r="A76" s="16" t="s">
        <v>37</v>
      </c>
      <c r="B76" s="41" t="s">
        <v>70</v>
      </c>
      <c r="C76" s="41" t="s">
        <v>30</v>
      </c>
      <c r="D76" s="40">
        <v>1873</v>
      </c>
      <c r="E76" s="32">
        <v>1824</v>
      </c>
      <c r="F76" s="49">
        <v>1930</v>
      </c>
      <c r="G76" s="6"/>
      <c r="H76" s="36"/>
      <c r="I76" s="15"/>
    </row>
    <row r="77" spans="1:9">
      <c r="A77" s="16" t="s">
        <v>41</v>
      </c>
      <c r="B77" s="41" t="s">
        <v>71</v>
      </c>
      <c r="C77" s="41" t="s">
        <v>40</v>
      </c>
      <c r="D77" s="40">
        <v>18</v>
      </c>
      <c r="E77" s="32">
        <v>25</v>
      </c>
      <c r="F77" s="49">
        <v>6</v>
      </c>
      <c r="G77" s="6"/>
      <c r="H77" s="36"/>
      <c r="I77" s="15"/>
    </row>
    <row r="78" spans="1:9">
      <c r="A78" s="16"/>
      <c r="B78" s="41"/>
      <c r="C78" s="41"/>
      <c r="D78" s="40"/>
      <c r="E78" s="32"/>
      <c r="F78" s="49"/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44"/>
      <c r="C80" s="45"/>
      <c r="D80" s="46"/>
      <c r="E80" s="47"/>
      <c r="F80" s="48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13"/>
      <c r="C82" s="6"/>
      <c r="D82" s="3"/>
      <c r="E82" s="3"/>
      <c r="F82" s="3"/>
      <c r="G82" s="3"/>
      <c r="H82" s="36"/>
      <c r="I82" s="15"/>
    </row>
    <row r="83" spans="1:9" ht="15" customHeight="1">
      <c r="A83" s="53" t="s">
        <v>33</v>
      </c>
      <c r="B83" s="53"/>
      <c r="C83" s="53"/>
      <c r="D83" s="53"/>
      <c r="E83" s="53"/>
      <c r="F83" s="53"/>
      <c r="G83" s="53"/>
      <c r="H83" s="12"/>
      <c r="I83" s="15"/>
    </row>
    <row r="84" spans="1:9">
      <c r="A84" s="43" t="s">
        <v>35</v>
      </c>
      <c r="B84" s="43" t="s">
        <v>1</v>
      </c>
      <c r="C84" s="43" t="s">
        <v>2</v>
      </c>
      <c r="D84" s="18" t="s">
        <v>3</v>
      </c>
      <c r="E84" s="18" t="s">
        <v>20</v>
      </c>
      <c r="F84" s="18" t="s">
        <v>25</v>
      </c>
      <c r="G84" s="30" t="s">
        <v>9</v>
      </c>
      <c r="H84" s="38"/>
      <c r="I84" s="15"/>
    </row>
    <row r="85" spans="1:9">
      <c r="A85" s="16" t="s">
        <v>37</v>
      </c>
      <c r="B85" s="41" t="s">
        <v>44</v>
      </c>
      <c r="C85" s="41" t="s">
        <v>30</v>
      </c>
      <c r="D85" s="40">
        <v>335</v>
      </c>
      <c r="E85" s="32">
        <v>344.5</v>
      </c>
      <c r="F85" s="19">
        <f t="shared" ref="F85:F90" si="4">(50000/D85)*(E85-D85)</f>
        <v>1417.9104477611941</v>
      </c>
      <c r="G85" s="17" t="s">
        <v>42</v>
      </c>
      <c r="I85" s="51"/>
    </row>
    <row r="86" spans="1:9">
      <c r="A86" s="16" t="s">
        <v>37</v>
      </c>
      <c r="B86" s="41" t="s">
        <v>45</v>
      </c>
      <c r="C86" s="41" t="s">
        <v>30</v>
      </c>
      <c r="D86" s="40">
        <v>753</v>
      </c>
      <c r="E86" s="32">
        <v>723</v>
      </c>
      <c r="F86" s="19">
        <f t="shared" si="4"/>
        <v>-1992.0318725099601</v>
      </c>
      <c r="G86" s="17" t="s">
        <v>21</v>
      </c>
      <c r="I86" s="51"/>
    </row>
    <row r="87" spans="1:9">
      <c r="A87" s="16" t="s">
        <v>37</v>
      </c>
      <c r="B87" s="41" t="s">
        <v>50</v>
      </c>
      <c r="C87" s="41" t="s">
        <v>30</v>
      </c>
      <c r="D87" s="40">
        <v>1009</v>
      </c>
      <c r="E87" s="32">
        <v>979</v>
      </c>
      <c r="F87" s="19">
        <f t="shared" si="4"/>
        <v>-1486.6204162537165</v>
      </c>
      <c r="G87" s="17" t="s">
        <v>21</v>
      </c>
      <c r="I87" s="51"/>
    </row>
    <row r="88" spans="1:9">
      <c r="A88" s="16" t="s">
        <v>37</v>
      </c>
      <c r="B88" s="41" t="s">
        <v>51</v>
      </c>
      <c r="C88" s="41" t="s">
        <v>30</v>
      </c>
      <c r="D88" s="40">
        <v>1022</v>
      </c>
      <c r="E88" s="32">
        <v>990</v>
      </c>
      <c r="F88" s="19">
        <f t="shared" si="4"/>
        <v>-1565.5577299412917</v>
      </c>
      <c r="G88" s="17" t="s">
        <v>21</v>
      </c>
      <c r="I88" s="51"/>
    </row>
    <row r="89" spans="1:9">
      <c r="A89" s="16" t="s">
        <v>37</v>
      </c>
      <c r="B89" s="41" t="s">
        <v>52</v>
      </c>
      <c r="C89" s="41" t="s">
        <v>30</v>
      </c>
      <c r="D89" s="40">
        <v>2137</v>
      </c>
      <c r="E89" s="32">
        <v>2190</v>
      </c>
      <c r="F89" s="19">
        <f t="shared" si="4"/>
        <v>1240.0561534861956</v>
      </c>
      <c r="G89" s="17" t="s">
        <v>42</v>
      </c>
      <c r="I89" s="51"/>
    </row>
    <row r="90" spans="1:9">
      <c r="A90" s="16" t="s">
        <v>37</v>
      </c>
      <c r="B90" s="41" t="s">
        <v>68</v>
      </c>
      <c r="C90" s="41" t="s">
        <v>38</v>
      </c>
      <c r="D90" s="40">
        <v>699</v>
      </c>
      <c r="E90" s="32">
        <v>678</v>
      </c>
      <c r="F90" s="19">
        <f t="shared" si="4"/>
        <v>-1502.145922746781</v>
      </c>
      <c r="G90" s="17" t="s">
        <v>21</v>
      </c>
      <c r="I90" s="51"/>
    </row>
    <row r="91" spans="1:9">
      <c r="A91" s="16"/>
      <c r="B91" s="41"/>
      <c r="C91" s="41"/>
      <c r="D91" s="40"/>
      <c r="E91" s="32"/>
      <c r="F91" s="19"/>
      <c r="G91" s="17"/>
      <c r="I91" s="51"/>
    </row>
    <row r="92" spans="1:9">
      <c r="A92" s="16"/>
      <c r="B92" s="41"/>
      <c r="C92" s="41"/>
      <c r="D92" s="40"/>
      <c r="E92" s="32"/>
      <c r="F92" s="19"/>
      <c r="G92" s="17"/>
    </row>
    <row r="93" spans="1:9">
      <c r="A93" s="16"/>
      <c r="B93" s="41"/>
      <c r="C93" s="41"/>
      <c r="D93" s="40"/>
      <c r="E93" s="32"/>
      <c r="F93" s="19"/>
      <c r="G93" s="17"/>
    </row>
    <row r="94" spans="1:9">
      <c r="A94" s="16"/>
      <c r="B94" s="41"/>
      <c r="C94" s="41"/>
      <c r="D94" s="40"/>
      <c r="E94" s="32"/>
      <c r="F94" s="19"/>
      <c r="G94" s="17"/>
      <c r="I94" s="15"/>
    </row>
    <row r="95" spans="1:9">
      <c r="A95" s="59" t="s">
        <v>10</v>
      </c>
      <c r="B95" s="60"/>
      <c r="C95" s="60"/>
      <c r="D95" s="60"/>
      <c r="E95" s="61"/>
      <c r="F95" s="39">
        <f>SUM(F85:F94)</f>
        <v>-3888.3893402043595</v>
      </c>
      <c r="I95" s="15"/>
    </row>
    <row r="96" spans="1:9">
      <c r="A96" s="58" t="s">
        <v>34</v>
      </c>
      <c r="B96" s="57"/>
      <c r="C96" s="57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4" t="s">
        <v>28</v>
      </c>
      <c r="B102" s="55"/>
      <c r="C102" s="55"/>
      <c r="D102" s="55"/>
      <c r="E102" s="55"/>
      <c r="F102" s="55"/>
      <c r="G102" s="56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47</v>
      </c>
      <c r="C104" s="41" t="s">
        <v>38</v>
      </c>
      <c r="D104" s="40">
        <v>1923</v>
      </c>
      <c r="E104" s="32">
        <v>1829</v>
      </c>
      <c r="F104" s="49">
        <v>2050</v>
      </c>
    </row>
    <row r="105" spans="1:9">
      <c r="A105" s="16" t="s">
        <v>37</v>
      </c>
      <c r="B105" s="41" t="s">
        <v>46</v>
      </c>
      <c r="C105" s="41" t="s">
        <v>30</v>
      </c>
      <c r="D105" s="40">
        <v>1868</v>
      </c>
      <c r="E105" s="32">
        <v>1789</v>
      </c>
      <c r="F105" s="49">
        <v>1990</v>
      </c>
    </row>
    <row r="106" spans="1:9">
      <c r="A106" s="16" t="s">
        <v>37</v>
      </c>
      <c r="B106" s="41" t="s">
        <v>48</v>
      </c>
      <c r="C106" s="41" t="s">
        <v>30</v>
      </c>
      <c r="D106" s="40">
        <v>488</v>
      </c>
      <c r="E106" s="32">
        <v>478</v>
      </c>
      <c r="F106" s="49">
        <v>505</v>
      </c>
    </row>
    <row r="107" spans="1:9">
      <c r="A107" s="16" t="s">
        <v>37</v>
      </c>
      <c r="B107" s="41" t="s">
        <v>69</v>
      </c>
      <c r="C107" s="41" t="s">
        <v>30</v>
      </c>
      <c r="D107" s="40">
        <v>754</v>
      </c>
      <c r="E107" s="32">
        <v>730</v>
      </c>
      <c r="F107" s="49">
        <v>795</v>
      </c>
    </row>
    <row r="108" spans="1:9">
      <c r="A108" s="16" t="s">
        <v>37</v>
      </c>
      <c r="B108" s="41" t="s">
        <v>70</v>
      </c>
      <c r="C108" s="41" t="s">
        <v>30</v>
      </c>
      <c r="D108" s="40">
        <v>1873</v>
      </c>
      <c r="E108" s="32">
        <v>1824</v>
      </c>
      <c r="F108" s="49">
        <v>1930</v>
      </c>
    </row>
    <row r="109" spans="1:9">
      <c r="A109" s="16" t="s">
        <v>41</v>
      </c>
      <c r="B109" s="41" t="s">
        <v>71</v>
      </c>
      <c r="C109" s="41" t="s">
        <v>40</v>
      </c>
      <c r="D109" s="40">
        <v>18</v>
      </c>
      <c r="E109" s="32">
        <v>25</v>
      </c>
      <c r="F109" s="49">
        <v>6</v>
      </c>
    </row>
  </sheetData>
  <mergeCells count="17">
    <mergeCell ref="A102:G102"/>
    <mergeCell ref="A32:C32"/>
    <mergeCell ref="A60:C60"/>
    <mergeCell ref="A83:G83"/>
    <mergeCell ref="A96:C96"/>
    <mergeCell ref="A72:F72"/>
    <mergeCell ref="A51:E51"/>
    <mergeCell ref="A45:E45"/>
    <mergeCell ref="A36:E36"/>
    <mergeCell ref="A95:E95"/>
    <mergeCell ref="A15:G15"/>
    <mergeCell ref="A59:D59"/>
    <mergeCell ref="A64:E64"/>
    <mergeCell ref="A2:I2"/>
    <mergeCell ref="A19:I19"/>
    <mergeCell ref="A31:G31"/>
    <mergeCell ref="A3:I3"/>
  </mergeCells>
  <phoneticPr fontId="0" type="noConversion"/>
  <conditionalFormatting sqref="F95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2024-09-19T10:11:41Z</dcterms:modified>
</cp:coreProperties>
</file>