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/>
  <c r="F51" l="1"/>
  <c r="F52"/>
  <c r="H13"/>
  <c r="F49"/>
  <c r="H15"/>
  <c r="H14"/>
  <c r="G27"/>
  <c r="H27" s="1"/>
  <c r="H12"/>
  <c r="H10"/>
  <c r="G25"/>
  <c r="G26"/>
  <c r="H26" s="1"/>
  <c r="G24"/>
  <c r="H24" s="1"/>
  <c r="H11" l="1"/>
  <c r="H8"/>
  <c r="H9"/>
  <c r="H6" l="1"/>
  <c r="H7"/>
  <c r="H5"/>
  <c r="H25" l="1"/>
  <c r="H32" l="1"/>
  <c r="H18"/>
  <c r="F55" l="1"/>
</calcChain>
</file>

<file path=xl/sharedStrings.xml><?xml version="1.0" encoding="utf-8"?>
<sst xmlns="http://schemas.openxmlformats.org/spreadsheetml/2006/main" count="119" uniqueCount="52">
  <si>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</si>
  <si>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</si>
  <si>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</si>
  <si>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</si>
  <si>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</si>
  <si>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</si>
  <si>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</si>
  <si>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</si>
  <si>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</si>
  <si>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</si>
  <si>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</si>
  <si>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</si>
  <si>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</si>
  <si>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</si>
  <si>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</si>
  <si>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</si>
  <si>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</si>
  <si>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</si>
  <si>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</si>
  <si>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</si>
  <si>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</si>
  <si>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</si>
  <si>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</si>
  <si>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</si>
  <si>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</si>
  <si>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</si>
  <si>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</si>
  <si>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</si>
  <si>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</si>
  <si>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</si>
  <si>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</si>
  <si>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 xml:space="preserve">HCLTECH </t>
  </si>
  <si>
    <t>ITBEES</t>
  </si>
  <si>
    <t>TCS 4200 SHORT PUT OPTION</t>
  </si>
  <si>
    <t>INFY</t>
  </si>
  <si>
    <t>BHARTIARTL</t>
  </si>
  <si>
    <t>IREDA</t>
  </si>
  <si>
    <t>TRENT</t>
  </si>
  <si>
    <t>VOLTAS 1640 PUT</t>
  </si>
  <si>
    <t>BRITANNIA 4950 CALL</t>
  </si>
  <si>
    <t>TVSMOTOR 2240 PUT</t>
  </si>
  <si>
    <t>NIFTY 23300 PUT</t>
  </si>
  <si>
    <t>COFORGE 9000 PUT</t>
  </si>
  <si>
    <t>BATAINIDA 1380PUT</t>
  </si>
  <si>
    <t>GUJGAS 475 PUT</t>
  </si>
  <si>
    <t>MAXHEALTH 1080 PUT</t>
  </si>
  <si>
    <t>SENSEX 76800 PUT</t>
  </si>
  <si>
    <t>PVRINOX 1100 PUT</t>
  </si>
  <si>
    <t>IOC</t>
  </si>
  <si>
    <t>AMBER</t>
  </si>
  <si>
    <t>TATACOMM 1640 LONG PUT OPTION</t>
  </si>
  <si>
    <t>LT 3500 PUT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</si>
</sst>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49" zoomScaleNormal="100" workbookViewId="0">
      <selection activeCell="I51" sqref="I51:I5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38</v>
      </c>
      <c r="B5" s="39" t="s">
        <v>26</v>
      </c>
      <c r="C5" s="20">
        <v>44</v>
      </c>
      <c r="D5" s="20">
        <v>40</v>
      </c>
      <c r="E5" s="20">
        <v>55</v>
      </c>
      <c r="F5" s="20">
        <v>48.4</v>
      </c>
      <c r="G5" s="22">
        <v>300</v>
      </c>
      <c r="H5" s="18">
        <f>+G5*(F5-C5)</f>
        <v>1319.9999999999995</v>
      </c>
      <c r="I5" s="23" t="s">
        <v>28</v>
      </c>
    </row>
    <row r="6" spans="1:9">
      <c r="A6" s="19" t="s">
        <v>39</v>
      </c>
      <c r="B6" s="39" t="s">
        <v>19</v>
      </c>
      <c r="C6" s="39">
        <v>120</v>
      </c>
      <c r="D6" s="16">
        <v>109</v>
      </c>
      <c r="E6" s="16">
        <v>140</v>
      </c>
      <c r="F6" s="20">
        <v>109</v>
      </c>
      <c r="G6" s="22">
        <v>100</v>
      </c>
      <c r="H6" s="40">
        <f t="shared" ref="H6:H15" si="0">+G6*(F6-C6)</f>
        <v>-1100</v>
      </c>
      <c r="I6" s="23" t="s">
        <v>13</v>
      </c>
    </row>
    <row r="7" spans="1:9">
      <c r="A7" s="19" t="s">
        <v>40</v>
      </c>
      <c r="B7" s="39" t="s">
        <v>19</v>
      </c>
      <c r="C7" s="16">
        <v>62</v>
      </c>
      <c r="D7" s="16">
        <v>58</v>
      </c>
      <c r="E7" s="16">
        <v>71</v>
      </c>
      <c r="F7" s="16">
        <v>67</v>
      </c>
      <c r="G7" s="22">
        <v>350</v>
      </c>
      <c r="H7" s="40">
        <f t="shared" si="0"/>
        <v>1750</v>
      </c>
      <c r="I7" s="23" t="s">
        <v>28</v>
      </c>
    </row>
    <row r="8" spans="1:9">
      <c r="A8" s="19" t="s">
        <v>41</v>
      </c>
      <c r="B8" s="39" t="s">
        <v>19</v>
      </c>
      <c r="C8" s="16">
        <v>135</v>
      </c>
      <c r="D8" s="16">
        <v>100</v>
      </c>
      <c r="E8" s="16">
        <v>190</v>
      </c>
      <c r="F8" s="16">
        <v>162</v>
      </c>
      <c r="G8" s="22">
        <v>75</v>
      </c>
      <c r="H8" s="40">
        <f t="shared" si="0"/>
        <v>2025</v>
      </c>
      <c r="I8" s="23" t="s">
        <v>28</v>
      </c>
    </row>
    <row r="9" spans="1:9">
      <c r="A9" s="19" t="s">
        <v>42</v>
      </c>
      <c r="B9" s="39" t="s">
        <v>19</v>
      </c>
      <c r="C9" s="16">
        <v>290</v>
      </c>
      <c r="D9" s="16">
        <v>270</v>
      </c>
      <c r="E9" s="16">
        <v>340</v>
      </c>
      <c r="F9" s="16">
        <v>270</v>
      </c>
      <c r="G9" s="22">
        <v>75</v>
      </c>
      <c r="H9" s="40">
        <f t="shared" si="0"/>
        <v>-1500</v>
      </c>
      <c r="I9" s="23" t="s">
        <v>13</v>
      </c>
    </row>
    <row r="10" spans="1:9">
      <c r="A10" s="19" t="s">
        <v>43</v>
      </c>
      <c r="B10" s="39" t="s">
        <v>19</v>
      </c>
      <c r="C10" s="16">
        <v>38</v>
      </c>
      <c r="D10" s="16">
        <v>34</v>
      </c>
      <c r="E10" s="16">
        <v>48</v>
      </c>
      <c r="F10" s="16">
        <v>45</v>
      </c>
      <c r="G10" s="22">
        <v>375</v>
      </c>
      <c r="H10" s="40">
        <f t="shared" si="0"/>
        <v>2625</v>
      </c>
      <c r="I10" s="23" t="s">
        <v>28</v>
      </c>
    </row>
    <row r="11" spans="1:9">
      <c r="A11" s="19" t="s">
        <v>44</v>
      </c>
      <c r="B11" s="39" t="s">
        <v>19</v>
      </c>
      <c r="C11" s="16">
        <v>11</v>
      </c>
      <c r="D11" s="16">
        <v>9.9</v>
      </c>
      <c r="E11" s="16">
        <v>14</v>
      </c>
      <c r="F11" s="16">
        <v>12.4</v>
      </c>
      <c r="G11" s="22">
        <v>1250</v>
      </c>
      <c r="H11" s="40">
        <f t="shared" si="0"/>
        <v>1750.0000000000005</v>
      </c>
      <c r="I11" s="23" t="s">
        <v>28</v>
      </c>
    </row>
    <row r="12" spans="1:9">
      <c r="A12" s="19" t="s">
        <v>45</v>
      </c>
      <c r="B12" s="39" t="s">
        <v>19</v>
      </c>
      <c r="C12" s="16">
        <v>31.5</v>
      </c>
      <c r="D12" s="16">
        <v>28.5</v>
      </c>
      <c r="E12" s="16">
        <v>40</v>
      </c>
      <c r="F12" s="16">
        <v>36</v>
      </c>
      <c r="G12" s="22">
        <v>525</v>
      </c>
      <c r="H12" s="40">
        <f t="shared" si="0"/>
        <v>2362.5</v>
      </c>
      <c r="I12" s="23" t="s">
        <v>28</v>
      </c>
    </row>
    <row r="13" spans="1:9">
      <c r="A13" s="19" t="s">
        <v>46</v>
      </c>
      <c r="B13" s="39" t="s">
        <v>19</v>
      </c>
      <c r="C13" s="16">
        <v>275</v>
      </c>
      <c r="D13" s="16">
        <v>200</v>
      </c>
      <c r="E13" s="16">
        <v>400</v>
      </c>
      <c r="F13" s="16">
        <v>380</v>
      </c>
      <c r="G13" s="22">
        <v>20</v>
      </c>
      <c r="H13" s="40">
        <f t="shared" si="0"/>
        <v>2100</v>
      </c>
      <c r="I13" s="23" t="s">
        <v>28</v>
      </c>
    </row>
    <row r="14" spans="1:9">
      <c r="A14" s="19" t="s">
        <v>47</v>
      </c>
      <c r="B14" s="39" t="s">
        <v>19</v>
      </c>
      <c r="C14" s="16">
        <v>38</v>
      </c>
      <c r="D14" s="16">
        <v>35</v>
      </c>
      <c r="E14" s="16">
        <v>46</v>
      </c>
      <c r="F14" s="16">
        <v>42.5</v>
      </c>
      <c r="G14" s="22">
        <v>407</v>
      </c>
      <c r="H14" s="40">
        <f t="shared" si="0"/>
        <v>1831.5</v>
      </c>
      <c r="I14" s="23" t="s">
        <v>28</v>
      </c>
    </row>
    <row r="15" spans="1:9">
      <c r="A15" s="19" t="s">
        <v>51</v>
      </c>
      <c r="B15" s="39" t="s">
        <v>19</v>
      </c>
      <c r="C15" s="16">
        <v>94</v>
      </c>
      <c r="D15" s="16">
        <v>84</v>
      </c>
      <c r="E15" s="16">
        <v>110</v>
      </c>
      <c r="F15" s="16">
        <v>105</v>
      </c>
      <c r="G15" s="22">
        <v>150</v>
      </c>
      <c r="H15" s="40">
        <f t="shared" si="0"/>
        <v>1650</v>
      </c>
      <c r="I15" s="23" t="s">
        <v>28</v>
      </c>
    </row>
    <row r="16" spans="1:9">
      <c r="A16" s="19"/>
      <c r="B16" s="39"/>
      <c r="C16" s="16"/>
      <c r="D16" s="16"/>
      <c r="E16" s="16"/>
      <c r="F16" s="16"/>
      <c r="G16" s="22"/>
      <c r="H16" s="40"/>
      <c r="I16" s="23"/>
    </row>
    <row r="17" spans="1:9">
      <c r="A17" s="19"/>
      <c r="B17" s="39"/>
      <c r="C17" s="16"/>
      <c r="D17" s="16"/>
      <c r="E17" s="16"/>
      <c r="F17" s="16"/>
      <c r="G17" s="22"/>
      <c r="H17" s="40"/>
      <c r="I17" s="23"/>
    </row>
    <row r="18" spans="1:9">
      <c r="A18" s="48" t="s">
        <v>10</v>
      </c>
      <c r="B18" s="48"/>
      <c r="C18" s="48"/>
      <c r="D18" s="48"/>
      <c r="E18" s="48"/>
      <c r="F18" s="48"/>
      <c r="G18" s="48"/>
      <c r="H18" s="21">
        <f>SUM(H5:H17)</f>
        <v>14814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37</v>
      </c>
      <c r="B24" s="39" t="s">
        <v>30</v>
      </c>
      <c r="C24" s="20">
        <v>6390</v>
      </c>
      <c r="D24" s="20">
        <v>6460</v>
      </c>
      <c r="E24" s="20">
        <v>6290</v>
      </c>
      <c r="F24" s="20">
        <v>6330</v>
      </c>
      <c r="G24" s="22">
        <f>100000/C24</f>
        <v>15.649452269170579</v>
      </c>
      <c r="H24" s="40">
        <f>(C24-F24)*G24</f>
        <v>938.96713615023475</v>
      </c>
      <c r="I24" s="23" t="s">
        <v>28</v>
      </c>
    </row>
    <row r="25" spans="1:9" ht="14.25" customHeight="1">
      <c r="A25" s="19" t="s">
        <v>36</v>
      </c>
      <c r="B25" s="39" t="s">
        <v>26</v>
      </c>
      <c r="C25" s="15">
        <v>210</v>
      </c>
      <c r="D25" s="16">
        <v>208</v>
      </c>
      <c r="E25" s="16">
        <v>215</v>
      </c>
      <c r="F25" s="20">
        <v>208</v>
      </c>
      <c r="G25" s="22">
        <f t="shared" ref="G25:G26" si="1">100000/C25</f>
        <v>476.1904761904762</v>
      </c>
      <c r="H25" s="40">
        <f t="shared" ref="H25" si="2">(F25-C25)*G25</f>
        <v>-952.38095238095241</v>
      </c>
      <c r="I25" s="23" t="s">
        <v>13</v>
      </c>
    </row>
    <row r="26" spans="1:9" ht="14.25" customHeight="1">
      <c r="A26" s="19" t="s">
        <v>48</v>
      </c>
      <c r="B26" s="39" t="s">
        <v>30</v>
      </c>
      <c r="C26" s="16">
        <v>124.8</v>
      </c>
      <c r="D26" s="16">
        <v>126</v>
      </c>
      <c r="E26" s="16">
        <v>122.5</v>
      </c>
      <c r="F26" s="20">
        <v>123.6</v>
      </c>
      <c r="G26" s="22">
        <f t="shared" si="1"/>
        <v>801.28205128205127</v>
      </c>
      <c r="H26" s="40">
        <f t="shared" ref="H26:H27" si="3">(C26-F26)*G26</f>
        <v>961.53846153846382</v>
      </c>
      <c r="I26" s="23" t="s">
        <v>28</v>
      </c>
    </row>
    <row r="27" spans="1:9" ht="14.25" customHeight="1">
      <c r="A27" s="19" t="s">
        <v>49</v>
      </c>
      <c r="B27" s="39" t="s">
        <v>30</v>
      </c>
      <c r="C27" s="16">
        <v>7510</v>
      </c>
      <c r="D27" s="16">
        <v>7580</v>
      </c>
      <c r="E27" s="16">
        <v>7380</v>
      </c>
      <c r="F27" s="20">
        <v>7420</v>
      </c>
      <c r="G27" s="22">
        <f>100000/C27</f>
        <v>13.315579227696405</v>
      </c>
      <c r="H27" s="40">
        <f t="shared" si="3"/>
        <v>1198.4021304926764</v>
      </c>
      <c r="I27" s="23" t="s">
        <v>28</v>
      </c>
    </row>
    <row r="28" spans="1:9" ht="14.4" customHeight="1">
      <c r="A28" s="19"/>
      <c r="B28" s="39"/>
      <c r="C28" s="16"/>
      <c r="D28" s="16"/>
      <c r="E28" s="16"/>
      <c r="F28" s="20"/>
      <c r="G28" s="22"/>
      <c r="H28" s="40"/>
      <c r="I28" s="23"/>
    </row>
    <row r="29" spans="1:9" ht="14.25" customHeight="1">
      <c r="A29" s="19"/>
      <c r="B29" s="39"/>
      <c r="C29" s="16"/>
      <c r="D29" s="16"/>
      <c r="E29" s="16"/>
      <c r="F29" s="20"/>
      <c r="G29" s="22"/>
      <c r="H29" s="40"/>
      <c r="I29" s="23"/>
    </row>
    <row r="30" spans="1:9" ht="14.25" customHeight="1">
      <c r="A30" s="19"/>
      <c r="B30" s="39"/>
      <c r="C30" s="16"/>
      <c r="D30" s="16"/>
      <c r="E30" s="16"/>
      <c r="F30" s="20"/>
      <c r="G30" s="22"/>
      <c r="H30" s="40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SUM(H24:H31)</f>
        <v>2146.5267758004225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47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39" t="s">
        <v>29</v>
      </c>
      <c r="B41" s="43" t="s">
        <v>50</v>
      </c>
      <c r="C41" s="43" t="s">
        <v>26</v>
      </c>
      <c r="D41" s="42">
        <v>47</v>
      </c>
      <c r="E41" s="41">
        <v>39</v>
      </c>
      <c r="F41" s="44">
        <v>64</v>
      </c>
      <c r="G41" s="5"/>
      <c r="H41" s="31"/>
      <c r="I41" s="14"/>
    </row>
    <row r="42" spans="1:9">
      <c r="A42" s="39"/>
      <c r="B42" s="43"/>
      <c r="C42" s="43"/>
      <c r="D42" s="42"/>
      <c r="E42" s="41"/>
      <c r="F42" s="44"/>
      <c r="G42" s="5"/>
      <c r="H42" s="31"/>
      <c r="I42" s="14"/>
    </row>
    <row r="43" spans="1:9">
      <c r="A43" s="39"/>
      <c r="B43" s="43"/>
      <c r="C43" s="43"/>
      <c r="D43" s="42"/>
      <c r="E43" s="41"/>
      <c r="F43" s="44"/>
      <c r="G43" s="5"/>
      <c r="H43" s="31"/>
      <c r="I43" s="14"/>
    </row>
    <row r="44" spans="1:9">
      <c r="A44" s="45"/>
      <c r="C44" s="46"/>
      <c r="D44" s="36"/>
      <c r="E44" s="37"/>
      <c r="F44" s="38"/>
      <c r="G44" s="5"/>
      <c r="H44" s="31"/>
      <c r="I44" s="14"/>
    </row>
    <row r="45" spans="1:9">
      <c r="A45" s="45"/>
      <c r="C45" s="46"/>
      <c r="D45" s="36"/>
      <c r="E45" s="37"/>
      <c r="F45" s="38"/>
      <c r="G45" s="5"/>
      <c r="H45" s="31"/>
      <c r="I45" s="14"/>
    </row>
    <row r="46" spans="1:9">
      <c r="A46" s="12"/>
      <c r="C46" s="5"/>
      <c r="D46" s="3"/>
      <c r="E46" s="3"/>
      <c r="F46" s="3"/>
      <c r="G46" s="3"/>
      <c r="H46" s="31"/>
      <c r="I46" s="14"/>
    </row>
    <row r="47" spans="1:9" ht="15" customHeight="1">
      <c r="A47" s="49" t="s">
        <v>21</v>
      </c>
      <c r="B47" s="49"/>
      <c r="C47" s="49"/>
      <c r="D47" s="49"/>
      <c r="E47" s="49"/>
      <c r="F47" s="49"/>
      <c r="G47" s="49"/>
      <c r="H47" s="11"/>
      <c r="I47" s="14"/>
    </row>
    <row r="48" spans="1:9">
      <c r="A48" s="35" t="s">
        <v>23</v>
      </c>
      <c r="B48" s="35" t="s">
        <v>1</v>
      </c>
      <c r="C48" s="35" t="s">
        <v>2</v>
      </c>
      <c r="D48" s="17" t="s">
        <v>3</v>
      </c>
      <c r="E48" s="17" t="s">
        <v>12</v>
      </c>
      <c r="F48" s="17" t="s">
        <v>15</v>
      </c>
      <c r="G48" s="25" t="s">
        <v>9</v>
      </c>
      <c r="H48" s="33"/>
      <c r="I48" s="14"/>
    </row>
    <row r="49" spans="1:9">
      <c r="A49" s="39" t="s">
        <v>25</v>
      </c>
      <c r="B49" s="43" t="s">
        <v>31</v>
      </c>
      <c r="C49" s="43" t="s">
        <v>26</v>
      </c>
      <c r="D49" s="42">
        <v>1971</v>
      </c>
      <c r="E49" s="41">
        <v>2012</v>
      </c>
      <c r="F49" s="40">
        <f>(50000/D49)*(E49-D49)</f>
        <v>1040.0811770674784</v>
      </c>
      <c r="G49" s="16" t="s">
        <v>28</v>
      </c>
    </row>
    <row r="50" spans="1:9">
      <c r="A50" s="39" t="s">
        <v>25</v>
      </c>
      <c r="B50" s="43" t="s">
        <v>35</v>
      </c>
      <c r="C50" s="43" t="s">
        <v>19</v>
      </c>
      <c r="D50" s="42">
        <v>1621</v>
      </c>
      <c r="E50" s="41">
        <v>1595</v>
      </c>
      <c r="F50" s="40">
        <f>(50000/D50)*(E50-D50)</f>
        <v>-801.97409006785938</v>
      </c>
      <c r="G50" s="16" t="s">
        <v>13</v>
      </c>
    </row>
    <row r="51" spans="1:9">
      <c r="A51" s="39" t="s">
        <v>29</v>
      </c>
      <c r="B51" s="43" t="s">
        <v>50</v>
      </c>
      <c r="C51" s="43" t="s">
        <v>26</v>
      </c>
      <c r="D51" s="42">
        <v>47</v>
      </c>
      <c r="E51" s="41">
        <v>54.5</v>
      </c>
      <c r="F51" s="40">
        <f>(250)*(E51-D51)</f>
        <v>1875</v>
      </c>
      <c r="G51" s="16" t="s">
        <v>28</v>
      </c>
    </row>
    <row r="52" spans="1:9">
      <c r="A52" s="39" t="s">
        <v>29</v>
      </c>
      <c r="B52" s="43" t="s">
        <v>33</v>
      </c>
      <c r="C52" s="43" t="s">
        <v>30</v>
      </c>
      <c r="D52" s="42">
        <v>80</v>
      </c>
      <c r="E52" s="41">
        <v>69</v>
      </c>
      <c r="F52" s="40">
        <f>(175)*(D52-E52)</f>
        <v>1925</v>
      </c>
      <c r="G52" s="16" t="s">
        <v>28</v>
      </c>
    </row>
    <row r="53" spans="1:9">
      <c r="A53" s="39"/>
      <c r="B53" s="43"/>
      <c r="C53" s="43"/>
      <c r="D53" s="42"/>
      <c r="E53" s="41"/>
      <c r="F53" s="40"/>
      <c r="G53" s="16"/>
    </row>
    <row r="54" spans="1:9">
      <c r="A54" s="39"/>
      <c r="B54" s="43"/>
      <c r="C54" s="43"/>
      <c r="D54" s="42"/>
      <c r="E54" s="27"/>
      <c r="F54" s="40"/>
      <c r="G54" s="16"/>
      <c r="I54" s="14"/>
    </row>
    <row r="55" spans="1:9">
      <c r="A55" s="55" t="s">
        <v>10</v>
      </c>
      <c r="B55" s="56"/>
      <c r="C55" s="56"/>
      <c r="D55" s="56"/>
      <c r="E55" s="57"/>
      <c r="F55" s="34">
        <f>SUM(F49:F54)</f>
        <v>4038.1070869996192</v>
      </c>
      <c r="I55" s="14"/>
    </row>
    <row r="56" spans="1:9">
      <c r="A56" s="54" t="s">
        <v>22</v>
      </c>
      <c r="B56" s="53"/>
      <c r="C56" s="53"/>
      <c r="F56" s="13"/>
      <c r="I56" s="14"/>
    </row>
    <row r="57" spans="1:9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50" t="s">
        <v>17</v>
      </c>
      <c r="B62" s="51"/>
      <c r="C62" s="51"/>
      <c r="D62" s="51"/>
      <c r="E62" s="51"/>
      <c r="F62" s="51"/>
      <c r="G62" s="52"/>
      <c r="I62" s="14"/>
    </row>
    <row r="63" spans="1:9" ht="14.4" customHeight="1">
      <c r="A63" s="35" t="s">
        <v>11</v>
      </c>
      <c r="B63" s="35" t="s">
        <v>1</v>
      </c>
      <c r="C63" s="35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39" t="s">
        <v>25</v>
      </c>
      <c r="B64" s="43" t="s">
        <v>32</v>
      </c>
      <c r="C64" s="43" t="s">
        <v>19</v>
      </c>
      <c r="D64" s="42">
        <v>47.7</v>
      </c>
      <c r="E64" s="41">
        <v>46.7</v>
      </c>
      <c r="F64" s="44">
        <v>49.5</v>
      </c>
    </row>
    <row r="65" spans="1:6">
      <c r="A65" s="39" t="s">
        <v>25</v>
      </c>
      <c r="B65" s="43" t="s">
        <v>34</v>
      </c>
      <c r="C65" s="43" t="s">
        <v>19</v>
      </c>
      <c r="D65" s="42">
        <v>1970</v>
      </c>
      <c r="E65" s="41">
        <v>1930</v>
      </c>
      <c r="F65" s="44">
        <v>2035</v>
      </c>
    </row>
    <row r="66" spans="1:6">
      <c r="A66" s="39"/>
      <c r="B66" s="43"/>
      <c r="C66" s="43"/>
      <c r="D66" s="42"/>
      <c r="E66" s="41"/>
      <c r="F66" s="44"/>
    </row>
    <row r="67" spans="1:6">
      <c r="A67" s="39"/>
      <c r="B67" s="43"/>
      <c r="C67" s="43"/>
      <c r="D67" s="42"/>
      <c r="E67" s="41"/>
      <c r="F67" s="44"/>
    </row>
  </sheetData>
  <mergeCells count="11">
    <mergeCell ref="A62:G62"/>
    <mergeCell ref="A33:C33"/>
    <mergeCell ref="A47:G47"/>
    <mergeCell ref="A56:C56"/>
    <mergeCell ref="A39:F39"/>
    <mergeCell ref="A55:E55"/>
    <mergeCell ref="A18:G18"/>
    <mergeCell ref="A2:I2"/>
    <mergeCell ref="A22:I22"/>
    <mergeCell ref="A3:I3"/>
    <mergeCell ref="A32:G32"/>
  </mergeCells>
  <phoneticPr fontId="0" type="noConversion"/>
  <conditionalFormatting sqref="F55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2025-01-13T10:11:06Z</dcterms:modified>
</cp:coreProperties>
</file>