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/>
  <c r="H13"/>
  <c r="F51"/>
  <c r="H28"/>
  <c r="G28"/>
  <c r="G29"/>
  <c r="H29" s="1"/>
  <c r="F54" l="1"/>
  <c r="H12"/>
  <c r="F53"/>
  <c r="G27" l="1"/>
  <c r="H27" s="1"/>
  <c r="H10"/>
  <c r="G25"/>
  <c r="G26"/>
  <c r="H26" s="1"/>
  <c r="G24"/>
  <c r="H24" s="1"/>
  <c r="H11" l="1"/>
  <c r="H8"/>
  <c r="H9"/>
  <c r="H6" l="1"/>
  <c r="H7"/>
  <c r="H5"/>
  <c r="H25" l="1"/>
  <c r="H32" l="1"/>
  <c r="H18"/>
  <c r="F57" l="1"/>
</calcChain>
</file>

<file path=xl/sharedStrings.xml><?xml version="1.0" encoding="utf-8"?>
<sst xmlns="http://schemas.openxmlformats.org/spreadsheetml/2006/main" count="140" uniqueCount="55">
  <si>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</si>
  <si>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</si>
  <si>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</si>
  <si>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</si>
  <si>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</si>
  <si>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</si>
  <si>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</si>
  <si>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</si>
  <si>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</si>
  <si>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</si>
  <si>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</si>
  <si>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</si>
  <si>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</si>
  <si>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</si>
  <si>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</si>
  <si>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</si>
  <si>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</si>
  <si>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</si>
  <si>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</si>
  <si>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</si>
  <si>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</si>
  <si>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</si>
  <si>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</si>
  <si>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</si>
  <si>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</si>
  <si>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</si>
  <si>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</si>
  <si>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</si>
  <si>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</si>
  <si>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</si>
  <si>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INFY</t>
  </si>
  <si>
    <t>BIOCON</t>
  </si>
  <si>
    <t>GODREJCP BEAR PUT SPREAD: SIMULTANEOUSLY BUY 1140 PUT AT 31 N SELL 1100 PUT AT 15</t>
  </si>
  <si>
    <t>BSE</t>
  </si>
  <si>
    <t>BAJFIANCE 7200 PUT</t>
  </si>
  <si>
    <t>HDFCAMC 4000 CALL</t>
  </si>
  <si>
    <t>INDUSTOWER 355 CALL</t>
  </si>
  <si>
    <t>ICICIPRULIFE 630 PUT</t>
  </si>
  <si>
    <t>INDHOTEL 810 CALL</t>
  </si>
  <si>
    <t>MGL 1300 CALL</t>
  </si>
  <si>
    <t>MCX 5900 CALL</t>
  </si>
  <si>
    <t>NIFTY 23250 CALL</t>
  </si>
  <si>
    <t>ADANIENSOL</t>
  </si>
  <si>
    <t>INDIANB</t>
  </si>
  <si>
    <t>RECLTD</t>
  </si>
  <si>
    <t>JSWENERGY</t>
  </si>
  <si>
    <t>MINDACORP</t>
  </si>
  <si>
    <t>NEWGEN</t>
  </si>
  <si>
    <t>MUTHOOTFIN</t>
  </si>
  <si>
    <t>MCX 5900 LONG CALL OPTION</t>
  </si>
  <si>
    <t>BPCL</t>
  </si>
  <si>
    <t>SELL</t>
  </si>
  <si>
    <t>HINDPETRO</t>
  </si>
  <si>
    <t>PAYTM 860 CAL</t>
  </si>
  <si>
    <t>ANANTRAJ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</si>
</sst>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46" zoomScaleNormal="100" workbookViewId="0">
      <selection activeCell="I54" sqref="I5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34</v>
      </c>
      <c r="B5" s="39" t="s">
        <v>26</v>
      </c>
      <c r="C5" s="20">
        <v>170</v>
      </c>
      <c r="D5" s="20">
        <v>159</v>
      </c>
      <c r="E5" s="20">
        <v>195</v>
      </c>
      <c r="F5" s="20">
        <v>181</v>
      </c>
      <c r="G5" s="22">
        <v>125</v>
      </c>
      <c r="H5" s="18">
        <f>+G5*(F5-C5)</f>
        <v>1375</v>
      </c>
      <c r="I5" s="23" t="s">
        <v>28</v>
      </c>
    </row>
    <row r="6" spans="1:9">
      <c r="A6" s="19" t="s">
        <v>35</v>
      </c>
      <c r="B6" s="39" t="s">
        <v>19</v>
      </c>
      <c r="C6" s="39">
        <v>110</v>
      </c>
      <c r="D6" s="16">
        <v>99</v>
      </c>
      <c r="E6" s="16">
        <v>130</v>
      </c>
      <c r="F6" s="20">
        <v>120.5</v>
      </c>
      <c r="G6" s="22">
        <v>150</v>
      </c>
      <c r="H6" s="40">
        <f t="shared" ref="H6:H13" si="0">+G6*(F6-C6)</f>
        <v>1575</v>
      </c>
      <c r="I6" s="23" t="s">
        <v>28</v>
      </c>
    </row>
    <row r="7" spans="1:9">
      <c r="A7" s="19" t="s">
        <v>36</v>
      </c>
      <c r="B7" s="39" t="s">
        <v>19</v>
      </c>
      <c r="C7" s="16">
        <v>10</v>
      </c>
      <c r="D7" s="16">
        <v>8.9</v>
      </c>
      <c r="E7" s="16">
        <v>12.5</v>
      </c>
      <c r="F7" s="16">
        <v>11.1</v>
      </c>
      <c r="G7" s="22">
        <v>1700</v>
      </c>
      <c r="H7" s="40">
        <f t="shared" si="0"/>
        <v>1869.9999999999993</v>
      </c>
      <c r="I7" s="23" t="s">
        <v>28</v>
      </c>
    </row>
    <row r="8" spans="1:9">
      <c r="A8" s="19" t="s">
        <v>37</v>
      </c>
      <c r="B8" s="39" t="s">
        <v>19</v>
      </c>
      <c r="C8" s="16">
        <v>17</v>
      </c>
      <c r="D8" s="16">
        <v>15</v>
      </c>
      <c r="E8" s="16">
        <v>22</v>
      </c>
      <c r="F8" s="16">
        <v>15</v>
      </c>
      <c r="G8" s="22">
        <v>750</v>
      </c>
      <c r="H8" s="40">
        <f t="shared" si="0"/>
        <v>-1500</v>
      </c>
      <c r="I8" s="23" t="s">
        <v>13</v>
      </c>
    </row>
    <row r="9" spans="1:9">
      <c r="A9" s="19" t="s">
        <v>38</v>
      </c>
      <c r="B9" s="39" t="s">
        <v>19</v>
      </c>
      <c r="C9" s="16">
        <v>21</v>
      </c>
      <c r="D9" s="16">
        <v>19</v>
      </c>
      <c r="E9" s="16">
        <v>27</v>
      </c>
      <c r="F9" s="16">
        <v>23</v>
      </c>
      <c r="G9" s="22">
        <v>1000</v>
      </c>
      <c r="H9" s="40">
        <f t="shared" si="0"/>
        <v>2000</v>
      </c>
      <c r="I9" s="23" t="s">
        <v>28</v>
      </c>
    </row>
    <row r="10" spans="1:9">
      <c r="A10" s="19" t="s">
        <v>39</v>
      </c>
      <c r="B10" s="39" t="s">
        <v>19</v>
      </c>
      <c r="C10" s="16">
        <v>42.5</v>
      </c>
      <c r="D10" s="16">
        <v>39</v>
      </c>
      <c r="E10" s="16">
        <v>50</v>
      </c>
      <c r="F10" s="16">
        <v>42.5</v>
      </c>
      <c r="G10" s="22">
        <v>400</v>
      </c>
      <c r="H10" s="40">
        <f t="shared" si="0"/>
        <v>0</v>
      </c>
      <c r="I10" s="23" t="s">
        <v>18</v>
      </c>
    </row>
    <row r="11" spans="1:9">
      <c r="A11" s="19" t="s">
        <v>40</v>
      </c>
      <c r="B11" s="39" t="s">
        <v>19</v>
      </c>
      <c r="C11" s="16">
        <v>210</v>
      </c>
      <c r="D11" s="16">
        <v>195</v>
      </c>
      <c r="E11" s="16">
        <v>240</v>
      </c>
      <c r="F11" s="16">
        <v>235</v>
      </c>
      <c r="G11" s="22">
        <v>100</v>
      </c>
      <c r="H11" s="40">
        <f t="shared" si="0"/>
        <v>2500</v>
      </c>
      <c r="I11" s="23" t="s">
        <v>28</v>
      </c>
    </row>
    <row r="12" spans="1:9">
      <c r="A12" s="19" t="s">
        <v>41</v>
      </c>
      <c r="B12" s="39" t="s">
        <v>19</v>
      </c>
      <c r="C12" s="16">
        <v>80</v>
      </c>
      <c r="D12" s="16">
        <v>55</v>
      </c>
      <c r="E12" s="16">
        <v>120</v>
      </c>
      <c r="F12" s="16">
        <v>55</v>
      </c>
      <c r="G12" s="22">
        <v>75</v>
      </c>
      <c r="H12" s="40">
        <f t="shared" si="0"/>
        <v>-1875</v>
      </c>
      <c r="I12" s="23" t="s">
        <v>13</v>
      </c>
    </row>
    <row r="13" spans="1:9">
      <c r="A13" s="19" t="s">
        <v>53</v>
      </c>
      <c r="B13" s="39" t="s">
        <v>19</v>
      </c>
      <c r="C13" s="16">
        <v>41</v>
      </c>
      <c r="D13" s="16">
        <v>38</v>
      </c>
      <c r="E13" s="16">
        <v>50</v>
      </c>
      <c r="F13" s="16">
        <v>46</v>
      </c>
      <c r="G13" s="22">
        <v>650</v>
      </c>
      <c r="H13" s="40">
        <f t="shared" si="0"/>
        <v>3250</v>
      </c>
      <c r="I13" s="23" t="s">
        <v>28</v>
      </c>
    </row>
    <row r="14" spans="1:9">
      <c r="A14" s="19"/>
      <c r="B14" s="39"/>
      <c r="C14" s="16"/>
      <c r="D14" s="16"/>
      <c r="E14" s="16"/>
      <c r="F14" s="16"/>
      <c r="G14" s="22"/>
      <c r="H14" s="40"/>
      <c r="I14" s="23"/>
    </row>
    <row r="15" spans="1:9">
      <c r="A15" s="19"/>
      <c r="B15" s="39"/>
      <c r="C15" s="16"/>
      <c r="D15" s="16"/>
      <c r="E15" s="16"/>
      <c r="F15" s="16"/>
      <c r="G15" s="22"/>
      <c r="H15" s="40"/>
      <c r="I15" s="23"/>
    </row>
    <row r="16" spans="1:9">
      <c r="A16" s="19"/>
      <c r="B16" s="39"/>
      <c r="C16" s="16"/>
      <c r="D16" s="16"/>
      <c r="E16" s="16"/>
      <c r="F16" s="16"/>
      <c r="G16" s="22"/>
      <c r="H16" s="40"/>
      <c r="I16" s="23"/>
    </row>
    <row r="17" spans="1:9">
      <c r="A17" s="19"/>
      <c r="B17" s="39"/>
      <c r="C17" s="16"/>
      <c r="D17" s="16"/>
      <c r="E17" s="16"/>
      <c r="F17" s="16"/>
      <c r="G17" s="22"/>
      <c r="H17" s="40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9195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42</v>
      </c>
      <c r="B24" s="39" t="s">
        <v>26</v>
      </c>
      <c r="C24" s="20">
        <v>796</v>
      </c>
      <c r="D24" s="20">
        <v>789</v>
      </c>
      <c r="E24" s="20">
        <v>810</v>
      </c>
      <c r="F24" s="20">
        <v>789</v>
      </c>
      <c r="G24" s="22">
        <f>100000/C24</f>
        <v>125.62814070351759</v>
      </c>
      <c r="H24" s="40">
        <f t="shared" ref="H24:H27" si="1">(F24-C24)*G24</f>
        <v>-879.3969849246231</v>
      </c>
      <c r="I24" s="23" t="s">
        <v>13</v>
      </c>
    </row>
    <row r="25" spans="1:9" ht="14.25" customHeight="1">
      <c r="A25" s="19" t="s">
        <v>43</v>
      </c>
      <c r="B25" s="39" t="s">
        <v>19</v>
      </c>
      <c r="C25" s="15">
        <v>510</v>
      </c>
      <c r="D25" s="16">
        <v>505</v>
      </c>
      <c r="E25" s="16">
        <v>520</v>
      </c>
      <c r="F25" s="20">
        <v>505</v>
      </c>
      <c r="G25" s="22">
        <f t="shared" ref="G25:G26" si="2">100000/C25</f>
        <v>196.07843137254903</v>
      </c>
      <c r="H25" s="40">
        <f t="shared" si="1"/>
        <v>-980.3921568627452</v>
      </c>
      <c r="I25" s="23" t="s">
        <v>13</v>
      </c>
    </row>
    <row r="26" spans="1:9" ht="14.25" customHeight="1">
      <c r="A26" s="19" t="s">
        <v>44</v>
      </c>
      <c r="B26" s="39" t="s">
        <v>19</v>
      </c>
      <c r="C26" s="16">
        <v>485</v>
      </c>
      <c r="D26" s="16">
        <v>480</v>
      </c>
      <c r="E26" s="16">
        <v>496</v>
      </c>
      <c r="F26" s="20">
        <v>485.5</v>
      </c>
      <c r="G26" s="22">
        <f t="shared" si="2"/>
        <v>206.18556701030928</v>
      </c>
      <c r="H26" s="40">
        <f t="shared" si="1"/>
        <v>103.09278350515464</v>
      </c>
      <c r="I26" s="23" t="s">
        <v>18</v>
      </c>
    </row>
    <row r="27" spans="1:9" ht="14.25" customHeight="1">
      <c r="A27" s="19" t="s">
        <v>45</v>
      </c>
      <c r="B27" s="39" t="s">
        <v>19</v>
      </c>
      <c r="C27" s="16">
        <v>562</v>
      </c>
      <c r="D27" s="16">
        <v>557</v>
      </c>
      <c r="E27" s="16">
        <v>573</v>
      </c>
      <c r="F27" s="20">
        <v>557</v>
      </c>
      <c r="G27" s="22">
        <f>100000/C27</f>
        <v>177.93594306049823</v>
      </c>
      <c r="H27" s="40">
        <f t="shared" si="1"/>
        <v>-889.6797153024911</v>
      </c>
      <c r="I27" s="23" t="s">
        <v>13</v>
      </c>
    </row>
    <row r="28" spans="1:9" ht="14.4" customHeight="1">
      <c r="A28" s="19" t="s">
        <v>50</v>
      </c>
      <c r="B28" s="39" t="s">
        <v>51</v>
      </c>
      <c r="C28" s="16">
        <v>267.8</v>
      </c>
      <c r="D28" s="16">
        <v>270</v>
      </c>
      <c r="E28" s="16">
        <v>262</v>
      </c>
      <c r="F28" s="20">
        <v>267</v>
      </c>
      <c r="G28" s="22">
        <f t="shared" ref="G28:G29" si="3">100000/C28</f>
        <v>373.41299477221804</v>
      </c>
      <c r="H28" s="40">
        <f>(C28-F28)*G28</f>
        <v>298.73039581777869</v>
      </c>
      <c r="I28" s="23" t="s">
        <v>18</v>
      </c>
    </row>
    <row r="29" spans="1:9" ht="14.25" customHeight="1">
      <c r="A29" s="19" t="s">
        <v>52</v>
      </c>
      <c r="B29" s="39" t="s">
        <v>51</v>
      </c>
      <c r="C29" s="16">
        <v>363</v>
      </c>
      <c r="D29" s="16">
        <v>366</v>
      </c>
      <c r="E29" s="16">
        <v>357</v>
      </c>
      <c r="F29" s="20">
        <v>362.5</v>
      </c>
      <c r="G29" s="22">
        <f t="shared" si="3"/>
        <v>275.48209366391183</v>
      </c>
      <c r="H29" s="40">
        <f>(C29-F29)*G29</f>
        <v>137.74104683195591</v>
      </c>
      <c r="I29" s="23" t="s">
        <v>18</v>
      </c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SUM(H24:H31)</f>
        <v>-2209.9046309349706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47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39" t="s">
        <v>25</v>
      </c>
      <c r="B41" s="43" t="s">
        <v>46</v>
      </c>
      <c r="C41" s="43" t="s">
        <v>26</v>
      </c>
      <c r="D41" s="42">
        <v>563</v>
      </c>
      <c r="E41" s="41">
        <v>531</v>
      </c>
      <c r="F41" s="44">
        <v>620</v>
      </c>
      <c r="G41" s="5"/>
      <c r="H41" s="31"/>
      <c r="I41" s="14"/>
    </row>
    <row r="42" spans="1:9">
      <c r="A42" s="39" t="s">
        <v>25</v>
      </c>
      <c r="B42" s="43" t="s">
        <v>47</v>
      </c>
      <c r="C42" s="43" t="s">
        <v>19</v>
      </c>
      <c r="D42" s="42">
        <v>1641</v>
      </c>
      <c r="E42" s="41">
        <v>1595</v>
      </c>
      <c r="F42" s="44">
        <v>1710</v>
      </c>
      <c r="G42" s="5"/>
      <c r="H42" s="31"/>
      <c r="I42" s="14"/>
    </row>
    <row r="43" spans="1:9">
      <c r="A43" s="39" t="s">
        <v>25</v>
      </c>
      <c r="B43" s="43" t="s">
        <v>48</v>
      </c>
      <c r="C43" s="43" t="s">
        <v>19</v>
      </c>
      <c r="D43" s="42">
        <v>2183</v>
      </c>
      <c r="E43" s="41">
        <v>2137</v>
      </c>
      <c r="F43" s="44">
        <v>2270</v>
      </c>
      <c r="G43" s="5"/>
      <c r="H43" s="31"/>
      <c r="I43" s="14"/>
    </row>
    <row r="44" spans="1:9">
      <c r="A44" s="39" t="s">
        <v>25</v>
      </c>
      <c r="B44" s="43" t="s">
        <v>54</v>
      </c>
      <c r="C44" s="43" t="s">
        <v>19</v>
      </c>
      <c r="D44" s="42">
        <v>897</v>
      </c>
      <c r="E44" s="41">
        <v>864</v>
      </c>
      <c r="F44" s="44">
        <v>940</v>
      </c>
      <c r="G44" s="5"/>
      <c r="H44" s="31"/>
      <c r="I44" s="14"/>
    </row>
    <row r="45" spans="1:9">
      <c r="A45" s="39" t="s">
        <v>29</v>
      </c>
      <c r="B45" s="43" t="s">
        <v>49</v>
      </c>
      <c r="C45" s="43" t="s">
        <v>19</v>
      </c>
      <c r="D45" s="42">
        <v>240</v>
      </c>
      <c r="E45" s="41">
        <v>200</v>
      </c>
      <c r="F45" s="44">
        <v>320</v>
      </c>
      <c r="G45" s="5"/>
      <c r="H45" s="31"/>
      <c r="I45" s="14"/>
    </row>
    <row r="46" spans="1:9">
      <c r="A46" s="45"/>
      <c r="C46" s="46"/>
      <c r="D46" s="36"/>
      <c r="E46" s="37"/>
      <c r="F46" s="38"/>
      <c r="G46" s="5"/>
      <c r="H46" s="31"/>
      <c r="I46" s="14"/>
    </row>
    <row r="47" spans="1:9">
      <c r="A47" s="45"/>
      <c r="C47" s="46"/>
      <c r="D47" s="36"/>
      <c r="E47" s="37"/>
      <c r="F47" s="38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49" t="s">
        <v>21</v>
      </c>
      <c r="B49" s="49"/>
      <c r="C49" s="49"/>
      <c r="D49" s="49"/>
      <c r="E49" s="49"/>
      <c r="F49" s="49"/>
      <c r="G49" s="49"/>
      <c r="H49" s="11"/>
      <c r="I49" s="14"/>
    </row>
    <row r="50" spans="1:9">
      <c r="A50" s="35" t="s">
        <v>23</v>
      </c>
      <c r="B50" s="35" t="s">
        <v>1</v>
      </c>
      <c r="C50" s="35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39" t="s">
        <v>25</v>
      </c>
      <c r="B51" s="43" t="s">
        <v>47</v>
      </c>
      <c r="C51" s="43" t="s">
        <v>19</v>
      </c>
      <c r="D51" s="42">
        <v>1641</v>
      </c>
      <c r="E51" s="41">
        <v>1680</v>
      </c>
      <c r="F51" s="40">
        <f>+(50000/D51)*(E51-D51)</f>
        <v>1188.2998171846434</v>
      </c>
      <c r="G51" s="16" t="s">
        <v>28</v>
      </c>
    </row>
    <row r="52" spans="1:9">
      <c r="A52" s="39" t="s">
        <v>25</v>
      </c>
      <c r="B52" s="43" t="s">
        <v>33</v>
      </c>
      <c r="C52" s="43" t="s">
        <v>26</v>
      </c>
      <c r="D52" s="42">
        <v>5426</v>
      </c>
      <c r="E52" s="41">
        <v>5650</v>
      </c>
      <c r="F52" s="40">
        <f>+(50000/D52)*(E52-D52)</f>
        <v>2064.1356431994104</v>
      </c>
      <c r="G52" s="16" t="s">
        <v>28</v>
      </c>
    </row>
    <row r="53" spans="1:9">
      <c r="A53" s="39" t="s">
        <v>29</v>
      </c>
      <c r="B53" s="43" t="s">
        <v>32</v>
      </c>
      <c r="C53" s="43" t="s">
        <v>19</v>
      </c>
      <c r="D53" s="42">
        <v>16</v>
      </c>
      <c r="E53" s="41">
        <v>16.5</v>
      </c>
      <c r="F53" s="40">
        <f>(500)*(E53-D53)</f>
        <v>250</v>
      </c>
      <c r="G53" s="16" t="s">
        <v>18</v>
      </c>
    </row>
    <row r="54" spans="1:9">
      <c r="A54" s="39" t="s">
        <v>29</v>
      </c>
      <c r="B54" s="43" t="s">
        <v>49</v>
      </c>
      <c r="C54" s="43" t="s">
        <v>19</v>
      </c>
      <c r="D54" s="42">
        <v>240</v>
      </c>
      <c r="E54" s="41">
        <v>263</v>
      </c>
      <c r="F54" s="40">
        <f>(100)*(E54-D54)</f>
        <v>2300</v>
      </c>
      <c r="G54" s="16" t="s">
        <v>28</v>
      </c>
    </row>
    <row r="55" spans="1:9">
      <c r="A55" s="39"/>
      <c r="B55" s="43"/>
      <c r="C55" s="43"/>
      <c r="D55" s="42"/>
      <c r="E55" s="41"/>
      <c r="F55" s="40"/>
      <c r="G55" s="16"/>
    </row>
    <row r="56" spans="1:9">
      <c r="A56" s="39"/>
      <c r="B56" s="43"/>
      <c r="C56" s="43"/>
      <c r="D56" s="42"/>
      <c r="E56" s="27"/>
      <c r="F56" s="40"/>
      <c r="G56" s="16"/>
      <c r="I56" s="14"/>
    </row>
    <row r="57" spans="1:9">
      <c r="A57" s="55" t="s">
        <v>10</v>
      </c>
      <c r="B57" s="56"/>
      <c r="C57" s="56"/>
      <c r="D57" s="56"/>
      <c r="E57" s="57"/>
      <c r="F57" s="34">
        <f>SUM(F51:F56)</f>
        <v>5802.4354603840538</v>
      </c>
      <c r="I57" s="14"/>
    </row>
    <row r="58" spans="1:9">
      <c r="A58" s="54" t="s">
        <v>22</v>
      </c>
      <c r="B58" s="53"/>
      <c r="C58" s="53"/>
      <c r="F58" s="13"/>
      <c r="I58" s="14"/>
    </row>
    <row r="59" spans="1:9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50" t="s">
        <v>17</v>
      </c>
      <c r="B64" s="51"/>
      <c r="C64" s="51"/>
      <c r="D64" s="51"/>
      <c r="E64" s="51"/>
      <c r="F64" s="51"/>
      <c r="G64" s="52"/>
      <c r="I64" s="14"/>
    </row>
    <row r="65" spans="1:7" ht="14.4" customHeight="1">
      <c r="A65" s="35" t="s">
        <v>11</v>
      </c>
      <c r="B65" s="35" t="s">
        <v>1</v>
      </c>
      <c r="C65" s="35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39" t="s">
        <v>25</v>
      </c>
      <c r="B66" s="43" t="s">
        <v>30</v>
      </c>
      <c r="C66" s="43" t="s">
        <v>19</v>
      </c>
      <c r="D66" s="42">
        <v>1970</v>
      </c>
      <c r="E66" s="41">
        <v>1930</v>
      </c>
      <c r="F66" s="44">
        <v>2035</v>
      </c>
    </row>
    <row r="67" spans="1:7">
      <c r="A67" s="39" t="s">
        <v>25</v>
      </c>
      <c r="B67" s="43" t="s">
        <v>31</v>
      </c>
      <c r="C67" s="43" t="s">
        <v>19</v>
      </c>
      <c r="D67" s="42">
        <v>386.8</v>
      </c>
      <c r="E67" s="41">
        <v>370</v>
      </c>
      <c r="F67" s="44">
        <v>415</v>
      </c>
    </row>
    <row r="68" spans="1:7">
      <c r="A68" s="39" t="s">
        <v>25</v>
      </c>
      <c r="B68" s="43" t="s">
        <v>46</v>
      </c>
      <c r="C68" s="43" t="s">
        <v>26</v>
      </c>
      <c r="D68" s="42">
        <v>563</v>
      </c>
      <c r="E68" s="41">
        <v>531</v>
      </c>
      <c r="F68" s="44">
        <v>620</v>
      </c>
    </row>
    <row r="69" spans="1:7">
      <c r="A69" s="39" t="s">
        <v>25</v>
      </c>
      <c r="B69" s="43" t="s">
        <v>48</v>
      </c>
      <c r="C69" s="43" t="s">
        <v>19</v>
      </c>
      <c r="D69" s="42">
        <v>2183</v>
      </c>
      <c r="E69" s="41">
        <v>2137</v>
      </c>
      <c r="F69" s="44">
        <v>2270</v>
      </c>
    </row>
    <row r="70" spans="1:7">
      <c r="A70" s="39" t="s">
        <v>25</v>
      </c>
      <c r="B70" s="43" t="s">
        <v>54</v>
      </c>
      <c r="C70" s="43" t="s">
        <v>19</v>
      </c>
      <c r="D70" s="42">
        <v>897</v>
      </c>
      <c r="E70" s="41">
        <v>864</v>
      </c>
      <c r="F70" s="44">
        <v>940</v>
      </c>
    </row>
  </sheetData>
  <mergeCells count="11">
    <mergeCell ref="A64:G64"/>
    <mergeCell ref="A33:C33"/>
    <mergeCell ref="A49:G49"/>
    <mergeCell ref="A58:C58"/>
    <mergeCell ref="A39:F39"/>
    <mergeCell ref="A57:E57"/>
    <mergeCell ref="A18:G18"/>
    <mergeCell ref="A2:I2"/>
    <mergeCell ref="A22:I22"/>
    <mergeCell ref="A3:I3"/>
    <mergeCell ref="A32:G32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2025-01-15T10:12:09Z</dcterms:modified>
</cp:coreProperties>
</file>