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/>
  <c r="H14"/>
  <c r="H13"/>
  <c r="F52"/>
  <c r="H28"/>
  <c r="H27"/>
  <c r="H24"/>
  <c r="F53"/>
  <c r="H10"/>
  <c r="H11"/>
  <c r="H12"/>
  <c r="G28"/>
  <c r="G26"/>
  <c r="H26" s="1"/>
  <c r="G27"/>
  <c r="H8"/>
  <c r="H9"/>
  <c r="H5"/>
  <c r="H6" l="1"/>
  <c r="H7"/>
  <c r="G25" l="1"/>
  <c r="H25" s="1"/>
  <c r="G24"/>
  <c r="H32" l="1"/>
  <c r="H18"/>
  <c r="F58" l="1"/>
</calcChain>
</file>

<file path=xl/sharedStrings.xml><?xml version="1.0" encoding="utf-8"?>
<sst xmlns="http://schemas.openxmlformats.org/spreadsheetml/2006/main" count="104" uniqueCount="49">
  <si>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</si>
  <si>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</si>
  <si>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</si>
  <si>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</si>
  <si>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</si>
  <si>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</si>
  <si>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</si>
  <si>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</si>
  <si>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</si>
  <si>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</si>
  <si>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</si>
  <si>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</si>
  <si>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</si>
  <si>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</si>
  <si>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</si>
  <si>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</si>
  <si>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</si>
  <si>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</si>
  <si>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</si>
  <si>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</si>
  <si>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</si>
  <si>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</si>
  <si>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</si>
  <si>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</si>
  <si>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</si>
  <si>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</si>
  <si>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</si>
  <si>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</si>
  <si>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</si>
  <si>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</si>
  <si>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CENTURYPLY</t>
  </si>
  <si>
    <t>TECHM</t>
  </si>
  <si>
    <t>CLOSE</t>
  </si>
  <si>
    <t>BRITANNIA 5150 CALL</t>
  </si>
  <si>
    <t>JINDALSTEEL 860 PUT</t>
  </si>
  <si>
    <t>BANKNIFTY 48200 CALL</t>
  </si>
  <si>
    <t>LAURUSLAB</t>
  </si>
  <si>
    <t>GRANULES</t>
  </si>
  <si>
    <t>COFORGE 8900 PUT</t>
  </si>
  <si>
    <t>MIDCPNIFTY 11800 PUT</t>
  </si>
  <si>
    <t>NIFTY 22900 PUT</t>
  </si>
  <si>
    <t>SYGENE</t>
  </si>
  <si>
    <t>COALINDA</t>
  </si>
  <si>
    <t>CANFINHOME</t>
  </si>
  <si>
    <t>LT 3400 PUT</t>
  </si>
  <si>
    <t>BANKEX 54700 CALL</t>
  </si>
  <si>
    <t>BHARTIARTL 1600 PUT</t>
  </si>
  <si>
    <t>MNM 2850 CALL</t>
  </si>
  <si>
    <t>BSE 5500 PUT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</si>
</sst>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49" zoomScaleNormal="100" workbookViewId="0">
      <selection activeCell="I61" sqref="I6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38" t="s">
        <v>26</v>
      </c>
      <c r="C5" s="20">
        <v>65</v>
      </c>
      <c r="D5" s="20">
        <v>50</v>
      </c>
      <c r="E5" s="20">
        <v>95</v>
      </c>
      <c r="F5" s="20">
        <v>85</v>
      </c>
      <c r="G5" s="22">
        <v>100</v>
      </c>
      <c r="H5" s="39">
        <f t="shared" ref="H5:H15" si="0">+G5*(F5-C5)</f>
        <v>2000</v>
      </c>
      <c r="I5" s="23" t="s">
        <v>28</v>
      </c>
    </row>
    <row r="6" spans="1:9">
      <c r="A6" s="19" t="s">
        <v>34</v>
      </c>
      <c r="B6" s="38" t="s">
        <v>19</v>
      </c>
      <c r="C6" s="38">
        <v>14</v>
      </c>
      <c r="D6" s="16">
        <v>11</v>
      </c>
      <c r="E6" s="16">
        <v>20</v>
      </c>
      <c r="F6" s="20">
        <v>17.100000000000001</v>
      </c>
      <c r="G6" s="22">
        <v>625</v>
      </c>
      <c r="H6" s="39">
        <f t="shared" si="0"/>
        <v>1937.5000000000009</v>
      </c>
      <c r="I6" s="23" t="s">
        <v>28</v>
      </c>
    </row>
    <row r="7" spans="1:9">
      <c r="A7" s="19" t="s">
        <v>35</v>
      </c>
      <c r="B7" s="38" t="s">
        <v>19</v>
      </c>
      <c r="C7" s="16">
        <v>390</v>
      </c>
      <c r="D7" s="16">
        <v>300</v>
      </c>
      <c r="E7" s="16">
        <v>560</v>
      </c>
      <c r="F7" s="16">
        <v>395</v>
      </c>
      <c r="G7" s="22">
        <v>15</v>
      </c>
      <c r="H7" s="39">
        <f t="shared" si="0"/>
        <v>75</v>
      </c>
      <c r="I7" s="23" t="s">
        <v>18</v>
      </c>
    </row>
    <row r="8" spans="1:9">
      <c r="A8" s="19" t="s">
        <v>38</v>
      </c>
      <c r="B8" s="38" t="s">
        <v>19</v>
      </c>
      <c r="C8" s="16">
        <v>110</v>
      </c>
      <c r="D8" s="16">
        <v>90</v>
      </c>
      <c r="E8" s="16">
        <v>150</v>
      </c>
      <c r="F8" s="16">
        <v>142</v>
      </c>
      <c r="G8" s="22">
        <v>75</v>
      </c>
      <c r="H8" s="39">
        <f t="shared" si="0"/>
        <v>2400</v>
      </c>
      <c r="I8" s="23" t="s">
        <v>28</v>
      </c>
    </row>
    <row r="9" spans="1:9">
      <c r="A9" s="19" t="s">
        <v>39</v>
      </c>
      <c r="B9" s="38" t="s">
        <v>19</v>
      </c>
      <c r="C9" s="16">
        <v>140</v>
      </c>
      <c r="D9" s="16">
        <v>110</v>
      </c>
      <c r="E9" s="16">
        <v>200</v>
      </c>
      <c r="F9" s="16">
        <v>170</v>
      </c>
      <c r="G9" s="22">
        <v>50</v>
      </c>
      <c r="H9" s="39">
        <f t="shared" si="0"/>
        <v>1500</v>
      </c>
      <c r="I9" s="23" t="s">
        <v>28</v>
      </c>
    </row>
    <row r="10" spans="1:9">
      <c r="A10" s="19" t="s">
        <v>40</v>
      </c>
      <c r="B10" s="38" t="s">
        <v>19</v>
      </c>
      <c r="C10" s="16">
        <v>170</v>
      </c>
      <c r="D10" s="16">
        <v>120</v>
      </c>
      <c r="E10" s="16">
        <v>250</v>
      </c>
      <c r="F10" s="16">
        <v>212</v>
      </c>
      <c r="G10" s="22">
        <v>25</v>
      </c>
      <c r="H10" s="39">
        <f t="shared" si="0"/>
        <v>1050</v>
      </c>
      <c r="I10" s="23" t="s">
        <v>28</v>
      </c>
    </row>
    <row r="11" spans="1:9">
      <c r="A11" s="19" t="s">
        <v>44</v>
      </c>
      <c r="B11" s="38" t="s">
        <v>19</v>
      </c>
      <c r="C11" s="16">
        <v>28</v>
      </c>
      <c r="D11" s="16">
        <v>20</v>
      </c>
      <c r="E11" s="16">
        <v>42</v>
      </c>
      <c r="F11" s="16">
        <v>29</v>
      </c>
      <c r="G11" s="22">
        <v>150</v>
      </c>
      <c r="H11" s="39">
        <f t="shared" si="0"/>
        <v>150</v>
      </c>
      <c r="I11" s="23" t="s">
        <v>18</v>
      </c>
    </row>
    <row r="12" spans="1:9">
      <c r="A12" s="19" t="s">
        <v>45</v>
      </c>
      <c r="B12" s="38" t="s">
        <v>19</v>
      </c>
      <c r="C12" s="16">
        <v>340</v>
      </c>
      <c r="D12" s="16">
        <v>250</v>
      </c>
      <c r="E12" s="16">
        <v>550</v>
      </c>
      <c r="F12" s="16">
        <v>420</v>
      </c>
      <c r="G12" s="22">
        <v>15</v>
      </c>
      <c r="H12" s="39">
        <f t="shared" si="0"/>
        <v>1200</v>
      </c>
      <c r="I12" s="23" t="s">
        <v>28</v>
      </c>
    </row>
    <row r="13" spans="1:9">
      <c r="A13" s="19" t="s">
        <v>46</v>
      </c>
      <c r="B13" s="38" t="s">
        <v>19</v>
      </c>
      <c r="C13" s="16">
        <v>18.5</v>
      </c>
      <c r="D13" s="16">
        <v>15.5</v>
      </c>
      <c r="E13" s="16">
        <v>25</v>
      </c>
      <c r="F13" s="16">
        <v>15.5</v>
      </c>
      <c r="G13" s="22">
        <v>475</v>
      </c>
      <c r="H13" s="39">
        <f t="shared" si="0"/>
        <v>-1425</v>
      </c>
      <c r="I13" s="23" t="s">
        <v>13</v>
      </c>
    </row>
    <row r="14" spans="1:9">
      <c r="A14" s="19" t="s">
        <v>47</v>
      </c>
      <c r="B14" s="38" t="s">
        <v>19</v>
      </c>
      <c r="C14" s="16">
        <v>33</v>
      </c>
      <c r="D14" s="16">
        <v>55</v>
      </c>
      <c r="E14" s="16">
        <v>24</v>
      </c>
      <c r="F14" s="16">
        <v>31</v>
      </c>
      <c r="G14" s="22">
        <v>175</v>
      </c>
      <c r="H14" s="39">
        <f t="shared" si="0"/>
        <v>-350</v>
      </c>
      <c r="I14" s="23" t="s">
        <v>32</v>
      </c>
    </row>
    <row r="15" spans="1:9">
      <c r="A15" s="19" t="s">
        <v>48</v>
      </c>
      <c r="B15" s="38" t="s">
        <v>19</v>
      </c>
      <c r="C15" s="16">
        <v>110</v>
      </c>
      <c r="D15" s="16">
        <v>95</v>
      </c>
      <c r="E15" s="16">
        <v>140</v>
      </c>
      <c r="F15" s="16">
        <v>95</v>
      </c>
      <c r="G15" s="22">
        <v>125</v>
      </c>
      <c r="H15" s="39">
        <f t="shared" si="0"/>
        <v>-1875</v>
      </c>
      <c r="I15" s="23" t="s">
        <v>13</v>
      </c>
    </row>
    <row r="16" spans="1:9">
      <c r="A16" s="19"/>
      <c r="B16" s="38"/>
      <c r="C16" s="16"/>
      <c r="D16" s="16"/>
      <c r="E16" s="16"/>
      <c r="F16" s="16"/>
      <c r="G16" s="22"/>
      <c r="H16" s="39"/>
      <c r="I16" s="23"/>
    </row>
    <row r="17" spans="1:9">
      <c r="A17" s="19"/>
      <c r="B17" s="38"/>
      <c r="C17" s="16"/>
      <c r="D17" s="16"/>
      <c r="E17" s="16"/>
      <c r="F17" s="16"/>
      <c r="G17" s="22"/>
      <c r="H17" s="39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6662.5</v>
      </c>
      <c r="I18" s="24"/>
    </row>
    <row r="19" spans="1:9">
      <c r="A19" s="27"/>
      <c r="B19" s="27"/>
      <c r="C19" s="27"/>
      <c r="D19" s="27"/>
      <c r="E19" s="27"/>
      <c r="F19" s="27"/>
      <c r="G19" s="27"/>
      <c r="H19" s="28"/>
      <c r="I19" s="29"/>
    </row>
    <row r="20" spans="1:9">
      <c r="A20" s="27"/>
      <c r="C20" s="27"/>
      <c r="D20" s="27"/>
      <c r="E20" s="27"/>
      <c r="F20" s="27"/>
      <c r="G20" s="27"/>
      <c r="H20" s="28"/>
      <c r="I20" s="29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36</v>
      </c>
      <c r="B24" s="38" t="s">
        <v>29</v>
      </c>
      <c r="C24" s="20">
        <v>554</v>
      </c>
      <c r="D24" s="20">
        <v>560</v>
      </c>
      <c r="E24" s="20">
        <v>540</v>
      </c>
      <c r="F24" s="20">
        <v>542.4</v>
      </c>
      <c r="G24" s="22">
        <f>100000/C24</f>
        <v>180.50541516245488</v>
      </c>
      <c r="H24" s="39">
        <f>(C24-F24)*G24</f>
        <v>2093.8628158844808</v>
      </c>
      <c r="I24" s="23" t="s">
        <v>28</v>
      </c>
    </row>
    <row r="25" spans="1:9" ht="14.25" customHeight="1">
      <c r="A25" s="19" t="s">
        <v>37</v>
      </c>
      <c r="B25" s="38" t="s">
        <v>29</v>
      </c>
      <c r="C25" s="15">
        <v>560</v>
      </c>
      <c r="D25" s="16">
        <v>565</v>
      </c>
      <c r="E25" s="16">
        <v>550</v>
      </c>
      <c r="F25" s="20">
        <v>554</v>
      </c>
      <c r="G25" s="22">
        <f t="shared" ref="G25" si="1">100000/C25</f>
        <v>178.57142857142858</v>
      </c>
      <c r="H25" s="39">
        <f>(C25-F25)*G25</f>
        <v>1071.4285714285716</v>
      </c>
      <c r="I25" s="23" t="s">
        <v>28</v>
      </c>
    </row>
    <row r="26" spans="1:9" ht="14.25" customHeight="1">
      <c r="A26" s="19" t="s">
        <v>41</v>
      </c>
      <c r="B26" s="38" t="s">
        <v>29</v>
      </c>
      <c r="C26" s="16">
        <v>768</v>
      </c>
      <c r="D26" s="16">
        <v>776</v>
      </c>
      <c r="E26" s="16">
        <v>750</v>
      </c>
      <c r="F26" s="20">
        <v>767</v>
      </c>
      <c r="G26" s="22">
        <f t="shared" ref="G26:G27" si="2">100000/C26</f>
        <v>130.20833333333334</v>
      </c>
      <c r="H26" s="39">
        <f>(C26-F26)*G26</f>
        <v>130.20833333333334</v>
      </c>
      <c r="I26" s="23" t="s">
        <v>18</v>
      </c>
    </row>
    <row r="27" spans="1:9" ht="14.25" customHeight="1">
      <c r="A27" s="19" t="s">
        <v>42</v>
      </c>
      <c r="B27" s="38" t="s">
        <v>29</v>
      </c>
      <c r="C27" s="16">
        <v>377</v>
      </c>
      <c r="D27" s="16">
        <v>381</v>
      </c>
      <c r="E27" s="16">
        <v>370</v>
      </c>
      <c r="F27" s="20">
        <v>373.6</v>
      </c>
      <c r="G27" s="22">
        <f t="shared" si="2"/>
        <v>265.25198938992042</v>
      </c>
      <c r="H27" s="39">
        <f>(C27-F27)*G27</f>
        <v>901.85676392572339</v>
      </c>
      <c r="I27" s="23" t="s">
        <v>28</v>
      </c>
    </row>
    <row r="28" spans="1:9" ht="14.4" customHeight="1">
      <c r="A28" s="19" t="s">
        <v>43</v>
      </c>
      <c r="B28" s="38" t="s">
        <v>29</v>
      </c>
      <c r="C28" s="16">
        <v>672</v>
      </c>
      <c r="D28" s="16">
        <v>678</v>
      </c>
      <c r="E28" s="16">
        <v>660</v>
      </c>
      <c r="F28" s="20">
        <v>678</v>
      </c>
      <c r="G28" s="22">
        <f t="shared" ref="G28" si="3">100000/C28</f>
        <v>148.8095238095238</v>
      </c>
      <c r="H28" s="39">
        <f>(C28-F28)*G28</f>
        <v>-892.85714285714278</v>
      </c>
      <c r="I28" s="23" t="s">
        <v>13</v>
      </c>
    </row>
    <row r="29" spans="1:9" ht="14.25" customHeight="1">
      <c r="A29" s="19"/>
      <c r="B29" s="38" t="s">
        <v>29</v>
      </c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39"/>
      <c r="I30" s="23"/>
    </row>
    <row r="31" spans="1:9" ht="14.25" customHeight="1">
      <c r="A31" s="19"/>
      <c r="B31" s="38"/>
      <c r="C31" s="16"/>
      <c r="D31" s="16"/>
      <c r="E31" s="16"/>
      <c r="F31" s="20"/>
      <c r="G31" s="22"/>
      <c r="H31" s="18"/>
      <c r="I31" s="23"/>
    </row>
    <row r="32" spans="1:9">
      <c r="A32" s="56" t="s">
        <v>10</v>
      </c>
      <c r="B32" s="56"/>
      <c r="C32" s="56"/>
      <c r="D32" s="56"/>
      <c r="E32" s="56"/>
      <c r="F32" s="56"/>
      <c r="G32" s="56"/>
      <c r="H32" s="21">
        <f>SUM(H24:H31)</f>
        <v>3304.4993417149667</v>
      </c>
      <c r="I32" s="24"/>
    </row>
    <row r="33" spans="1:9">
      <c r="A33" s="50" t="s">
        <v>14</v>
      </c>
      <c r="B33" s="50"/>
      <c r="C33" s="50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51" t="s">
        <v>27</v>
      </c>
      <c r="B39" s="51"/>
      <c r="C39" s="51"/>
      <c r="D39" s="51"/>
      <c r="E39" s="51"/>
      <c r="F39" s="51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/>
      <c r="B41" s="42"/>
      <c r="C41" s="42"/>
      <c r="D41" s="41"/>
      <c r="E41" s="40"/>
      <c r="F41" s="43"/>
      <c r="G41" s="5"/>
      <c r="H41" s="30"/>
      <c r="I41" s="14"/>
    </row>
    <row r="42" spans="1:9">
      <c r="A42" s="38"/>
      <c r="B42" s="42"/>
      <c r="C42" s="42"/>
      <c r="D42" s="41"/>
      <c r="E42" s="40"/>
      <c r="F42" s="43"/>
      <c r="G42" s="5"/>
      <c r="H42" s="30"/>
      <c r="I42" s="14"/>
    </row>
    <row r="43" spans="1:9">
      <c r="A43" s="38"/>
      <c r="B43" s="42"/>
      <c r="C43" s="42"/>
      <c r="D43" s="41"/>
      <c r="E43" s="40"/>
      <c r="F43" s="43"/>
      <c r="G43" s="5"/>
      <c r="H43" s="30"/>
      <c r="I43" s="14"/>
    </row>
    <row r="44" spans="1:9">
      <c r="A44" s="38"/>
      <c r="B44" s="42"/>
      <c r="C44" s="42"/>
      <c r="D44" s="41"/>
      <c r="E44" s="40"/>
      <c r="F44" s="43"/>
      <c r="G44" s="5"/>
      <c r="H44" s="30"/>
      <c r="I44" s="14"/>
    </row>
    <row r="45" spans="1:9">
      <c r="A45" s="38"/>
      <c r="B45" s="42"/>
      <c r="C45" s="42"/>
      <c r="D45" s="41"/>
      <c r="E45" s="40"/>
      <c r="F45" s="43"/>
      <c r="G45" s="5"/>
      <c r="H45" s="30"/>
      <c r="I45" s="14"/>
    </row>
    <row r="46" spans="1:9">
      <c r="A46" s="38"/>
      <c r="B46" s="42"/>
      <c r="C46" s="42"/>
      <c r="D46" s="41"/>
      <c r="E46" s="40"/>
      <c r="F46" s="43"/>
      <c r="G46" s="5"/>
      <c r="H46" s="30"/>
      <c r="I46" s="14"/>
    </row>
    <row r="47" spans="1:9">
      <c r="A47" s="44"/>
      <c r="C47" s="45"/>
      <c r="D47" s="35"/>
      <c r="E47" s="36"/>
      <c r="F47" s="37"/>
      <c r="G47" s="5"/>
      <c r="H47" s="30"/>
      <c r="I47" s="14"/>
    </row>
    <row r="48" spans="1:9">
      <c r="A48" s="44"/>
      <c r="C48" s="45"/>
      <c r="D48" s="35"/>
      <c r="E48" s="36"/>
      <c r="F48" s="37"/>
      <c r="G48" s="5"/>
      <c r="H48" s="30"/>
      <c r="I48" s="14"/>
    </row>
    <row r="49" spans="1:9">
      <c r="A49" s="12"/>
      <c r="C49" s="5"/>
      <c r="D49" s="3"/>
      <c r="E49" s="3"/>
      <c r="F49" s="3"/>
      <c r="G49" s="3"/>
      <c r="H49" s="30"/>
      <c r="I49" s="14"/>
    </row>
    <row r="50" spans="1:9" ht="15" customHeight="1">
      <c r="A50" s="51" t="s">
        <v>21</v>
      </c>
      <c r="B50" s="51"/>
      <c r="C50" s="51"/>
      <c r="D50" s="51"/>
      <c r="E50" s="51"/>
      <c r="F50" s="51"/>
      <c r="G50" s="51"/>
      <c r="H50" s="11"/>
      <c r="I50" s="14"/>
    </row>
    <row r="51" spans="1:9">
      <c r="A51" s="34" t="s">
        <v>23</v>
      </c>
      <c r="B51" s="34" t="s">
        <v>1</v>
      </c>
      <c r="C51" s="34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2"/>
      <c r="I51" s="14"/>
    </row>
    <row r="52" spans="1:9">
      <c r="A52" s="38" t="s">
        <v>25</v>
      </c>
      <c r="B52" s="42" t="s">
        <v>30</v>
      </c>
      <c r="C52" s="42" t="s">
        <v>26</v>
      </c>
      <c r="D52" s="41">
        <v>834</v>
      </c>
      <c r="E52" s="40">
        <v>781</v>
      </c>
      <c r="F52" s="39">
        <f>+(50000/D52)*(E52-D52)</f>
        <v>-3177.4580335731412</v>
      </c>
      <c r="G52" s="16"/>
    </row>
    <row r="53" spans="1:9">
      <c r="A53" s="38" t="s">
        <v>25</v>
      </c>
      <c r="B53" s="42" t="s">
        <v>31</v>
      </c>
      <c r="C53" s="42" t="s">
        <v>26</v>
      </c>
      <c r="D53" s="41">
        <v>1723</v>
      </c>
      <c r="E53" s="40">
        <v>1670</v>
      </c>
      <c r="F53" s="39">
        <f>+(50000/D53)*(E53-D53)</f>
        <v>-1538.0150899593732</v>
      </c>
      <c r="G53" s="16"/>
    </row>
    <row r="54" spans="1:9">
      <c r="A54" s="38"/>
      <c r="B54" s="42"/>
      <c r="C54" s="42"/>
      <c r="D54" s="41"/>
      <c r="E54" s="40"/>
      <c r="F54" s="39"/>
      <c r="G54" s="16"/>
    </row>
    <row r="55" spans="1:9">
      <c r="A55" s="38"/>
      <c r="B55" s="42"/>
      <c r="C55" s="42"/>
      <c r="D55" s="41"/>
      <c r="E55" s="40"/>
      <c r="F55" s="39"/>
      <c r="G55" s="16"/>
    </row>
    <row r="56" spans="1:9">
      <c r="A56" s="38"/>
      <c r="B56" s="42"/>
      <c r="C56" s="42"/>
      <c r="D56" s="41"/>
      <c r="E56" s="40"/>
      <c r="F56" s="39"/>
      <c r="G56" s="16"/>
    </row>
    <row r="57" spans="1:9">
      <c r="A57" s="38"/>
      <c r="B57" s="42"/>
      <c r="C57" s="42"/>
      <c r="D57" s="41"/>
      <c r="E57" s="40"/>
      <c r="F57" s="39"/>
      <c r="G57" s="16"/>
      <c r="I57" s="14"/>
    </row>
    <row r="58" spans="1:9">
      <c r="A58" s="53" t="s">
        <v>10</v>
      </c>
      <c r="B58" s="54"/>
      <c r="C58" s="54"/>
      <c r="D58" s="54"/>
      <c r="E58" s="55"/>
      <c r="F58" s="33">
        <f>SUM(F52:F57)</f>
        <v>-4715.4731235325144</v>
      </c>
      <c r="I58" s="14"/>
    </row>
    <row r="59" spans="1:9">
      <c r="A59" s="52" t="s">
        <v>22</v>
      </c>
      <c r="B59" s="50"/>
      <c r="C59" s="50"/>
      <c r="F59" s="13"/>
      <c r="I59" s="14"/>
    </row>
    <row r="60" spans="1:9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47" t="s">
        <v>17</v>
      </c>
      <c r="B65" s="48"/>
      <c r="C65" s="48"/>
      <c r="D65" s="48"/>
      <c r="E65" s="48"/>
      <c r="F65" s="48"/>
      <c r="G65" s="49"/>
      <c r="I65" s="14"/>
    </row>
    <row r="66" spans="1:9" ht="14.4" customHeight="1">
      <c r="A66" s="34" t="s">
        <v>11</v>
      </c>
      <c r="B66" s="34" t="s">
        <v>1</v>
      </c>
      <c r="C66" s="34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38"/>
      <c r="B67" s="42"/>
      <c r="C67" s="42"/>
      <c r="D67" s="41"/>
      <c r="E67" s="40"/>
      <c r="F67" s="43"/>
    </row>
    <row r="68" spans="1:9">
      <c r="A68" s="38"/>
      <c r="B68" s="42"/>
      <c r="C68" s="42"/>
      <c r="D68" s="41"/>
      <c r="E68" s="40"/>
      <c r="F68" s="43"/>
    </row>
  </sheetData>
  <mergeCells count="11">
    <mergeCell ref="A18:G18"/>
    <mergeCell ref="A2:I2"/>
    <mergeCell ref="A22:I22"/>
    <mergeCell ref="A3:I3"/>
    <mergeCell ref="A32:G32"/>
    <mergeCell ref="A65:G65"/>
    <mergeCell ref="A33:C33"/>
    <mergeCell ref="A50:G50"/>
    <mergeCell ref="A59:C59"/>
    <mergeCell ref="A39:F39"/>
    <mergeCell ref="A58:E58"/>
  </mergeCells>
  <phoneticPr fontId="0" type="noConversion"/>
  <conditionalFormatting sqref="F5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2025-01-27T10:07:30Z</dcterms:modified>
</cp:coreProperties>
</file>