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H11"/>
  <c r="H10"/>
  <c r="F56"/>
  <c r="F55"/>
  <c r="G32"/>
  <c r="H32" s="1"/>
  <c r="G31"/>
  <c r="H31" s="1"/>
  <c r="G30"/>
  <c r="H30" s="1"/>
  <c r="G29"/>
  <c r="H29" s="1"/>
  <c r="G28"/>
  <c r="H28" s="1"/>
  <c r="F54"/>
  <c r="G26"/>
  <c r="H26" s="1"/>
  <c r="G27"/>
  <c r="H27" s="1"/>
  <c r="H8"/>
  <c r="H9"/>
  <c r="H5"/>
  <c r="H6" l="1"/>
  <c r="H7"/>
  <c r="G25" l="1"/>
  <c r="H25" s="1"/>
  <c r="G24"/>
  <c r="H24" s="1"/>
  <c r="H34" l="1"/>
  <c r="H18"/>
  <c r="F60" l="1"/>
</calcChain>
</file>

<file path=xl/sharedStrings.xml><?xml version="1.0" encoding="utf-8"?>
<sst xmlns="http://schemas.openxmlformats.org/spreadsheetml/2006/main" count="127" uniqueCount="54">
  <si>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</si>
  <si>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</si>
  <si>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</si>
  <si>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</si>
  <si>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</si>
  <si>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</si>
  <si>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</si>
  <si>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</si>
  <si>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</si>
  <si>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</si>
  <si>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</si>
  <si>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</si>
  <si>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</si>
  <si>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</si>
  <si>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</si>
  <si>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</si>
  <si>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</si>
  <si>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</si>
  <si>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</si>
  <si>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</si>
  <si>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</si>
  <si>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</si>
  <si>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</si>
  <si>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</si>
  <si>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</si>
  <si>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</si>
  <si>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</si>
  <si>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</si>
  <si>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</si>
  <si>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BAJFINANCE</t>
  </si>
  <si>
    <t>NIFTY 23150 CALL</t>
  </si>
  <si>
    <t>MANAPPURAM</t>
  </si>
  <si>
    <t>KOTAKBANK</t>
  </si>
  <si>
    <t>MARICO</t>
  </si>
  <si>
    <t>MIDCPNIFTY 11900 CALL</t>
  </si>
  <si>
    <t>FINNIFTY 23150 CALL</t>
  </si>
  <si>
    <t>BANKNIFTY 49200 CALL</t>
  </si>
  <si>
    <t>NIFTY 23250 CALL</t>
  </si>
  <si>
    <t>HAL</t>
  </si>
  <si>
    <t>JBMA</t>
  </si>
  <si>
    <t>IRFC</t>
  </si>
  <si>
    <t>IRCON</t>
  </si>
  <si>
    <t>RITES</t>
  </si>
  <si>
    <t>OLECTRA</t>
  </si>
  <si>
    <t>SUMICHEM</t>
  </si>
  <si>
    <t>PFC</t>
  </si>
  <si>
    <t>BDL</t>
  </si>
  <si>
    <t>ONGC</t>
  </si>
  <si>
    <t>NAVINFLUORO</t>
  </si>
  <si>
    <t>AARTIIND</t>
  </si>
  <si>
    <t>MIDCNIFTY 11825 PUT</t>
  </si>
  <si>
    <t>NIFTY 23150 PUT - EXPIRY TRADE</t>
  </si>
  <si>
    <t>BANKNIFTY 49200 CALL - EXPIRY TRADE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</si>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</sst>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35" zoomScaleNormal="100" workbookViewId="0">
      <selection activeCell="K37" sqref="K3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30</v>
      </c>
      <c r="B5" s="38" t="s">
        <v>26</v>
      </c>
      <c r="C5" s="20">
        <v>130</v>
      </c>
      <c r="D5" s="20">
        <v>90</v>
      </c>
      <c r="E5" s="20">
        <v>190</v>
      </c>
      <c r="F5" s="20">
        <v>158</v>
      </c>
      <c r="G5" s="22">
        <v>25</v>
      </c>
      <c r="H5" s="39">
        <f t="shared" ref="H5:H12" si="0">+G5*(F5-C5)</f>
        <v>700</v>
      </c>
      <c r="I5" s="23" t="s">
        <v>28</v>
      </c>
    </row>
    <row r="6" spans="1:9">
      <c r="A6" s="19" t="s">
        <v>34</v>
      </c>
      <c r="B6" s="38" t="s">
        <v>19</v>
      </c>
      <c r="C6" s="38">
        <v>50</v>
      </c>
      <c r="D6" s="16">
        <v>25</v>
      </c>
      <c r="E6" s="16">
        <v>100</v>
      </c>
      <c r="F6" s="20">
        <v>25</v>
      </c>
      <c r="G6" s="22">
        <v>50</v>
      </c>
      <c r="H6" s="39">
        <f t="shared" si="0"/>
        <v>-1250</v>
      </c>
      <c r="I6" s="23" t="s">
        <v>13</v>
      </c>
    </row>
    <row r="7" spans="1:9">
      <c r="A7" s="19" t="s">
        <v>35</v>
      </c>
      <c r="B7" s="38" t="s">
        <v>19</v>
      </c>
      <c r="C7" s="16">
        <v>60</v>
      </c>
      <c r="D7" s="16">
        <v>30</v>
      </c>
      <c r="E7" s="16">
        <v>110</v>
      </c>
      <c r="F7" s="16">
        <v>30</v>
      </c>
      <c r="G7" s="22">
        <v>25</v>
      </c>
      <c r="H7" s="39">
        <f t="shared" si="0"/>
        <v>-750</v>
      </c>
      <c r="I7" s="23" t="s">
        <v>13</v>
      </c>
    </row>
    <row r="8" spans="1:9">
      <c r="A8" s="19" t="s">
        <v>36</v>
      </c>
      <c r="B8" s="38" t="s">
        <v>19</v>
      </c>
      <c r="C8" s="16">
        <v>160</v>
      </c>
      <c r="D8" s="16">
        <v>80</v>
      </c>
      <c r="E8" s="16">
        <v>380</v>
      </c>
      <c r="F8" s="16">
        <v>120</v>
      </c>
      <c r="G8" s="22">
        <v>15</v>
      </c>
      <c r="H8" s="39">
        <f t="shared" si="0"/>
        <v>-600</v>
      </c>
      <c r="I8" s="23" t="s">
        <v>13</v>
      </c>
    </row>
    <row r="9" spans="1:9">
      <c r="A9" s="19" t="s">
        <v>37</v>
      </c>
      <c r="B9" s="38" t="s">
        <v>19</v>
      </c>
      <c r="C9" s="16">
        <v>80</v>
      </c>
      <c r="D9" s="16">
        <v>50</v>
      </c>
      <c r="E9" s="16">
        <v>150</v>
      </c>
      <c r="F9" s="16">
        <v>102</v>
      </c>
      <c r="G9" s="22">
        <v>25</v>
      </c>
      <c r="H9" s="39">
        <f t="shared" si="0"/>
        <v>550</v>
      </c>
      <c r="I9" s="23" t="s">
        <v>28</v>
      </c>
    </row>
    <row r="10" spans="1:9">
      <c r="A10" s="19" t="s">
        <v>50</v>
      </c>
      <c r="B10" s="38" t="s">
        <v>19</v>
      </c>
      <c r="C10" s="16">
        <v>20</v>
      </c>
      <c r="D10" s="16">
        <v>0.05</v>
      </c>
      <c r="E10" s="16">
        <v>50</v>
      </c>
      <c r="F10" s="16">
        <v>31</v>
      </c>
      <c r="G10" s="22">
        <v>50</v>
      </c>
      <c r="H10" s="39">
        <f t="shared" si="0"/>
        <v>550</v>
      </c>
      <c r="I10" s="23" t="s">
        <v>28</v>
      </c>
    </row>
    <row r="11" spans="1:9">
      <c r="A11" s="19" t="s">
        <v>51</v>
      </c>
      <c r="B11" s="38" t="s">
        <v>19</v>
      </c>
      <c r="C11" s="16">
        <v>30</v>
      </c>
      <c r="D11" s="16">
        <v>0.05</v>
      </c>
      <c r="E11" s="16">
        <v>80</v>
      </c>
      <c r="F11" s="16">
        <v>0</v>
      </c>
      <c r="G11" s="22">
        <v>25</v>
      </c>
      <c r="H11" s="39">
        <f t="shared" si="0"/>
        <v>-750</v>
      </c>
      <c r="I11" s="23" t="s">
        <v>13</v>
      </c>
    </row>
    <row r="12" spans="1:9">
      <c r="A12" s="19" t="s">
        <v>52</v>
      </c>
      <c r="B12" s="38" t="s">
        <v>19</v>
      </c>
      <c r="C12" s="16">
        <v>80</v>
      </c>
      <c r="D12" s="16">
        <v>0.05</v>
      </c>
      <c r="E12" s="16">
        <v>180</v>
      </c>
      <c r="F12" s="16">
        <v>112</v>
      </c>
      <c r="G12" s="22">
        <v>15</v>
      </c>
      <c r="H12" s="39">
        <f t="shared" si="0"/>
        <v>480</v>
      </c>
      <c r="I12" s="23" t="s">
        <v>53</v>
      </c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8" t="s">
        <v>10</v>
      </c>
      <c r="B18" s="58"/>
      <c r="C18" s="58"/>
      <c r="D18" s="58"/>
      <c r="E18" s="58"/>
      <c r="F18" s="58"/>
      <c r="G18" s="58"/>
      <c r="H18" s="21">
        <f>SUM(H5:H17)</f>
        <v>-1070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3" t="s">
        <v>20</v>
      </c>
      <c r="B22" s="53"/>
      <c r="C22" s="53"/>
      <c r="D22" s="53"/>
      <c r="E22" s="53"/>
      <c r="F22" s="53"/>
      <c r="G22" s="53"/>
      <c r="H22" s="53"/>
      <c r="I22" s="53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38</v>
      </c>
      <c r="B24" s="38" t="s">
        <v>26</v>
      </c>
      <c r="C24" s="20">
        <v>3750</v>
      </c>
      <c r="D24" s="20">
        <v>3720</v>
      </c>
      <c r="E24" s="20">
        <v>3810</v>
      </c>
      <c r="F24" s="20">
        <v>3782</v>
      </c>
      <c r="G24" s="22">
        <f>100000/C24</f>
        <v>26.666666666666668</v>
      </c>
      <c r="H24" s="39">
        <f t="shared" ref="H24:H25" si="1">(F24-C24)*G24</f>
        <v>853.33333333333337</v>
      </c>
      <c r="I24" s="23" t="s">
        <v>28</v>
      </c>
    </row>
    <row r="25" spans="1:9" ht="14.25" customHeight="1">
      <c r="A25" s="19" t="s">
        <v>39</v>
      </c>
      <c r="B25" s="38" t="s">
        <v>19</v>
      </c>
      <c r="C25" s="15">
        <v>1490</v>
      </c>
      <c r="D25" s="16">
        <v>1475</v>
      </c>
      <c r="E25" s="16">
        <v>1520</v>
      </c>
      <c r="F25" s="20">
        <v>1475</v>
      </c>
      <c r="G25" s="22">
        <f t="shared" ref="G25" si="2">100000/C25</f>
        <v>67.114093959731548</v>
      </c>
      <c r="H25" s="39">
        <f t="shared" si="1"/>
        <v>-1006.7114093959732</v>
      </c>
      <c r="I25" s="23" t="s">
        <v>13</v>
      </c>
    </row>
    <row r="26" spans="1:9" ht="14.25" customHeight="1">
      <c r="A26" s="19" t="s">
        <v>40</v>
      </c>
      <c r="B26" s="38" t="s">
        <v>19</v>
      </c>
      <c r="C26" s="16">
        <v>143.5</v>
      </c>
      <c r="D26" s="16">
        <v>142</v>
      </c>
      <c r="E26" s="16">
        <v>147</v>
      </c>
      <c r="F26" s="20">
        <v>145.30000000000001</v>
      </c>
      <c r="G26" s="22">
        <f t="shared" ref="G26:G27" si="3">100000/C26</f>
        <v>696.86411149825778</v>
      </c>
      <c r="H26" s="39">
        <f t="shared" ref="H26:H32" si="4">(F26-C26)*G26</f>
        <v>1254.355400696872</v>
      </c>
      <c r="I26" s="23" t="s">
        <v>28</v>
      </c>
    </row>
    <row r="27" spans="1:9" ht="14.25" customHeight="1">
      <c r="A27" s="19" t="s">
        <v>41</v>
      </c>
      <c r="B27" s="38" t="s">
        <v>19</v>
      </c>
      <c r="C27" s="16">
        <v>200</v>
      </c>
      <c r="D27" s="16">
        <v>198</v>
      </c>
      <c r="E27" s="16">
        <v>205</v>
      </c>
      <c r="F27" s="20">
        <v>203.4</v>
      </c>
      <c r="G27" s="22">
        <f t="shared" si="3"/>
        <v>500</v>
      </c>
      <c r="H27" s="39">
        <f t="shared" si="4"/>
        <v>1700.0000000000027</v>
      </c>
      <c r="I27" s="23" t="s">
        <v>28</v>
      </c>
    </row>
    <row r="28" spans="1:9" ht="14.4" customHeight="1">
      <c r="A28" s="19" t="s">
        <v>42</v>
      </c>
      <c r="B28" s="38" t="s">
        <v>19</v>
      </c>
      <c r="C28" s="16">
        <v>259.5</v>
      </c>
      <c r="D28" s="16">
        <v>257</v>
      </c>
      <c r="E28" s="16">
        <v>265</v>
      </c>
      <c r="F28" s="20">
        <v>257</v>
      </c>
      <c r="G28" s="22">
        <f t="shared" ref="G28:G32" si="5">100000/C28</f>
        <v>385.35645472061657</v>
      </c>
      <c r="H28" s="39">
        <f t="shared" si="4"/>
        <v>-963.39113680154139</v>
      </c>
      <c r="I28" s="23" t="s">
        <v>13</v>
      </c>
    </row>
    <row r="29" spans="1:9" ht="14.25" customHeight="1">
      <c r="A29" s="19" t="s">
        <v>43</v>
      </c>
      <c r="B29" s="38" t="s">
        <v>19</v>
      </c>
      <c r="C29" s="16">
        <v>1470</v>
      </c>
      <c r="D29" s="16">
        <v>1450</v>
      </c>
      <c r="E29" s="16">
        <v>1520</v>
      </c>
      <c r="F29" s="20">
        <v>1495</v>
      </c>
      <c r="G29" s="22">
        <f t="shared" si="5"/>
        <v>68.027210884353735</v>
      </c>
      <c r="H29" s="39">
        <f t="shared" si="4"/>
        <v>1700.6802721088434</v>
      </c>
      <c r="I29" s="23" t="s">
        <v>28</v>
      </c>
    </row>
    <row r="30" spans="1:9" ht="14.25" customHeight="1">
      <c r="A30" s="19" t="s">
        <v>44</v>
      </c>
      <c r="B30" s="38" t="s">
        <v>19</v>
      </c>
      <c r="C30" s="16">
        <v>528</v>
      </c>
      <c r="D30" s="16">
        <v>523</v>
      </c>
      <c r="E30" s="16">
        <v>540</v>
      </c>
      <c r="F30" s="20">
        <v>523</v>
      </c>
      <c r="G30" s="22">
        <f t="shared" si="5"/>
        <v>189.39393939393941</v>
      </c>
      <c r="H30" s="39">
        <f t="shared" si="4"/>
        <v>-946.969696969697</v>
      </c>
      <c r="I30" s="23" t="s">
        <v>13</v>
      </c>
    </row>
    <row r="31" spans="1:9" ht="14.25" customHeight="1">
      <c r="A31" s="19" t="s">
        <v>45</v>
      </c>
      <c r="B31" s="38" t="s">
        <v>19</v>
      </c>
      <c r="C31" s="16">
        <v>412</v>
      </c>
      <c r="D31" s="16">
        <v>408</v>
      </c>
      <c r="E31" s="16">
        <v>421</v>
      </c>
      <c r="F31" s="20">
        <v>416.4</v>
      </c>
      <c r="G31" s="22">
        <f t="shared" si="5"/>
        <v>242.71844660194174</v>
      </c>
      <c r="H31" s="39">
        <f t="shared" si="4"/>
        <v>1067.9611650485381</v>
      </c>
      <c r="I31" s="23" t="s">
        <v>28</v>
      </c>
    </row>
    <row r="32" spans="1:9" ht="14.25" customHeight="1">
      <c r="A32" s="19" t="s">
        <v>46</v>
      </c>
      <c r="B32" s="38" t="s">
        <v>19</v>
      </c>
      <c r="C32" s="16">
        <v>1280</v>
      </c>
      <c r="D32" s="16">
        <v>1268</v>
      </c>
      <c r="E32" s="16">
        <v>1310</v>
      </c>
      <c r="F32" s="20">
        <v>1268</v>
      </c>
      <c r="G32" s="22">
        <f t="shared" si="5"/>
        <v>78.125</v>
      </c>
      <c r="H32" s="39">
        <f t="shared" si="4"/>
        <v>-937.5</v>
      </c>
      <c r="I32" s="23" t="s">
        <v>13</v>
      </c>
    </row>
    <row r="33" spans="1:9" ht="14.25" customHeight="1">
      <c r="A33" s="19"/>
      <c r="B33" s="38"/>
      <c r="C33" s="16"/>
      <c r="D33" s="16"/>
      <c r="E33" s="16"/>
      <c r="F33" s="20"/>
      <c r="G33" s="22"/>
      <c r="H33" s="18"/>
      <c r="I33" s="23"/>
    </row>
    <row r="34" spans="1:9">
      <c r="A34" s="58" t="s">
        <v>10</v>
      </c>
      <c r="B34" s="58"/>
      <c r="C34" s="58"/>
      <c r="D34" s="58"/>
      <c r="E34" s="58"/>
      <c r="F34" s="58"/>
      <c r="G34" s="58"/>
      <c r="H34" s="21">
        <f>SUM(H24:H33)</f>
        <v>2721.7579280203777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4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3" t="s">
        <v>27</v>
      </c>
      <c r="B41" s="53"/>
      <c r="C41" s="53"/>
      <c r="D41" s="53"/>
      <c r="E41" s="53"/>
      <c r="F41" s="53"/>
      <c r="G41" s="11"/>
      <c r="H41" s="30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1"/>
      <c r="I42" s="6"/>
    </row>
    <row r="43" spans="1:9">
      <c r="A43" s="38" t="s">
        <v>25</v>
      </c>
      <c r="B43" s="42" t="s">
        <v>47</v>
      </c>
      <c r="C43" s="42" t="s">
        <v>26</v>
      </c>
      <c r="D43" s="41">
        <v>258</v>
      </c>
      <c r="E43" s="40">
        <v>250</v>
      </c>
      <c r="F43" s="43">
        <v>271</v>
      </c>
      <c r="G43" s="5"/>
      <c r="H43" s="30"/>
      <c r="I43" s="14"/>
    </row>
    <row r="44" spans="1:9">
      <c r="A44" s="38" t="s">
        <v>25</v>
      </c>
      <c r="B44" s="42" t="s">
        <v>48</v>
      </c>
      <c r="C44" s="42" t="s">
        <v>19</v>
      </c>
      <c r="D44" s="41">
        <v>3830</v>
      </c>
      <c r="E44" s="40">
        <v>3660</v>
      </c>
      <c r="F44" s="43">
        <v>4200</v>
      </c>
      <c r="G44" s="5"/>
      <c r="H44" s="30"/>
      <c r="I44" s="14"/>
    </row>
    <row r="45" spans="1:9">
      <c r="A45" s="38" t="s">
        <v>25</v>
      </c>
      <c r="B45" s="42" t="s">
        <v>49</v>
      </c>
      <c r="C45" s="42" t="s">
        <v>19</v>
      </c>
      <c r="D45" s="41">
        <v>441.5</v>
      </c>
      <c r="E45" s="40">
        <v>428</v>
      </c>
      <c r="F45" s="43">
        <v>460</v>
      </c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38"/>
      <c r="B47" s="42"/>
      <c r="C47" s="42"/>
      <c r="D47" s="41"/>
      <c r="E47" s="40"/>
      <c r="F47" s="43"/>
      <c r="G47" s="5"/>
      <c r="H47" s="30"/>
      <c r="I47" s="14"/>
    </row>
    <row r="48" spans="1:9">
      <c r="A48" s="38"/>
      <c r="B48" s="42"/>
      <c r="C48" s="42"/>
      <c r="D48" s="41"/>
      <c r="E48" s="40"/>
      <c r="F48" s="43"/>
      <c r="G48" s="5"/>
      <c r="H48" s="30"/>
      <c r="I48" s="14"/>
    </row>
    <row r="49" spans="1:9">
      <c r="A49" s="44"/>
      <c r="C49" s="45"/>
      <c r="D49" s="35"/>
      <c r="E49" s="36"/>
      <c r="F49" s="37"/>
      <c r="G49" s="5"/>
      <c r="H49" s="30"/>
      <c r="I49" s="14"/>
    </row>
    <row r="50" spans="1:9">
      <c r="A50" s="44"/>
      <c r="C50" s="45"/>
      <c r="D50" s="35"/>
      <c r="E50" s="36"/>
      <c r="F50" s="37"/>
      <c r="G50" s="5"/>
      <c r="H50" s="30"/>
      <c r="I50" s="14"/>
    </row>
    <row r="51" spans="1:9">
      <c r="A51" s="12"/>
      <c r="C51" s="5"/>
      <c r="D51" s="3"/>
      <c r="E51" s="3"/>
      <c r="F51" s="3"/>
      <c r="G51" s="3"/>
      <c r="H51" s="30"/>
      <c r="I51" s="14"/>
    </row>
    <row r="52" spans="1:9" ht="15" customHeight="1">
      <c r="A52" s="53" t="s">
        <v>21</v>
      </c>
      <c r="B52" s="53"/>
      <c r="C52" s="53"/>
      <c r="D52" s="53"/>
      <c r="E52" s="53"/>
      <c r="F52" s="53"/>
      <c r="G52" s="53"/>
      <c r="H52" s="11"/>
      <c r="I52" s="14"/>
    </row>
    <row r="53" spans="1:9">
      <c r="A53" s="34" t="s">
        <v>23</v>
      </c>
      <c r="B53" s="34" t="s">
        <v>1</v>
      </c>
      <c r="C53" s="34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2"/>
      <c r="I53" s="14"/>
    </row>
    <row r="54" spans="1:9">
      <c r="A54" s="38" t="s">
        <v>25</v>
      </c>
      <c r="B54" s="42" t="s">
        <v>29</v>
      </c>
      <c r="C54" s="42" t="s">
        <v>19</v>
      </c>
      <c r="D54" s="41">
        <v>7612</v>
      </c>
      <c r="E54" s="40">
        <v>7900</v>
      </c>
      <c r="F54" s="39">
        <f>+(50000/D54)*(E54-D54)</f>
        <v>1891.7498686284812</v>
      </c>
      <c r="G54" s="16" t="s">
        <v>28</v>
      </c>
      <c r="I54" s="48"/>
    </row>
    <row r="55" spans="1:9">
      <c r="A55" s="38" t="s">
        <v>25</v>
      </c>
      <c r="B55" s="42" t="s">
        <v>32</v>
      </c>
      <c r="C55" s="42" t="s">
        <v>19</v>
      </c>
      <c r="D55" s="41">
        <v>1920</v>
      </c>
      <c r="E55" s="40">
        <v>1920</v>
      </c>
      <c r="F55" s="39">
        <f>+(50000/D55)*(E55-D55)</f>
        <v>0</v>
      </c>
      <c r="G55" s="16" t="s">
        <v>18</v>
      </c>
    </row>
    <row r="56" spans="1:9">
      <c r="A56" s="38" t="s">
        <v>25</v>
      </c>
      <c r="B56" s="42" t="s">
        <v>48</v>
      </c>
      <c r="C56" s="42" t="s">
        <v>19</v>
      </c>
      <c r="D56" s="41">
        <v>3830</v>
      </c>
      <c r="E56" s="40">
        <v>3913</v>
      </c>
      <c r="F56" s="39">
        <f>+(50000/D56)*(E56-D56)</f>
        <v>1083.5509138381201</v>
      </c>
      <c r="G56" s="16" t="s">
        <v>28</v>
      </c>
    </row>
    <row r="57" spans="1:9">
      <c r="A57" s="38"/>
      <c r="B57" s="42"/>
      <c r="C57" s="42"/>
      <c r="D57" s="41"/>
      <c r="E57" s="40"/>
      <c r="F57" s="39"/>
      <c r="G57" s="16"/>
    </row>
    <row r="58" spans="1:9">
      <c r="A58" s="38"/>
      <c r="B58" s="42"/>
      <c r="C58" s="42"/>
      <c r="D58" s="41"/>
      <c r="E58" s="40"/>
      <c r="F58" s="39"/>
      <c r="G58" s="16"/>
    </row>
    <row r="59" spans="1:9">
      <c r="A59" s="38"/>
      <c r="B59" s="42"/>
      <c r="C59" s="42"/>
      <c r="D59" s="41"/>
      <c r="E59" s="40"/>
      <c r="F59" s="39"/>
      <c r="G59" s="16"/>
      <c r="I59" s="14"/>
    </row>
    <row r="60" spans="1:9">
      <c r="A60" s="55" t="s">
        <v>10</v>
      </c>
      <c r="B60" s="56"/>
      <c r="C60" s="56"/>
      <c r="D60" s="56"/>
      <c r="E60" s="57"/>
      <c r="F60" s="33">
        <f>SUM(F54:F59)</f>
        <v>2975.300782466601</v>
      </c>
      <c r="I60" s="14"/>
    </row>
    <row r="61" spans="1:9">
      <c r="A61" s="54" t="s">
        <v>22</v>
      </c>
      <c r="B61" s="52"/>
      <c r="C61" s="52"/>
      <c r="F61" s="13"/>
      <c r="I61" s="14"/>
    </row>
    <row r="62" spans="1:9">
      <c r="F62" s="13"/>
      <c r="I62" s="14"/>
    </row>
    <row r="63" spans="1:9">
      <c r="F63" s="13"/>
      <c r="I63" s="14"/>
    </row>
    <row r="64" spans="1:9">
      <c r="I64" s="14"/>
    </row>
    <row r="65" spans="1:9">
      <c r="I65" s="14"/>
    </row>
    <row r="66" spans="1:9">
      <c r="I66" s="14"/>
    </row>
    <row r="67" spans="1:9" ht="14.4" customHeight="1">
      <c r="A67" s="49" t="s">
        <v>17</v>
      </c>
      <c r="B67" s="50"/>
      <c r="C67" s="50"/>
      <c r="D67" s="50"/>
      <c r="E67" s="50"/>
      <c r="F67" s="50"/>
      <c r="G67" s="51"/>
      <c r="I67" s="14"/>
    </row>
    <row r="68" spans="1:9" ht="14.4" customHeight="1">
      <c r="A68" s="34" t="s">
        <v>11</v>
      </c>
      <c r="B68" s="34" t="s">
        <v>1</v>
      </c>
      <c r="C68" s="34" t="s">
        <v>2</v>
      </c>
      <c r="D68" s="17" t="s">
        <v>3</v>
      </c>
      <c r="E68" s="25" t="s">
        <v>5</v>
      </c>
      <c r="F68" s="25" t="s">
        <v>4</v>
      </c>
      <c r="G68" s="25" t="s">
        <v>18</v>
      </c>
    </row>
    <row r="69" spans="1:9">
      <c r="A69" s="38" t="s">
        <v>25</v>
      </c>
      <c r="B69" s="42" t="s">
        <v>31</v>
      </c>
      <c r="C69" s="42" t="s">
        <v>26</v>
      </c>
      <c r="D69" s="41">
        <v>200</v>
      </c>
      <c r="E69" s="40">
        <v>191</v>
      </c>
      <c r="F69" s="43">
        <v>215</v>
      </c>
    </row>
    <row r="70" spans="1:9">
      <c r="A70" s="38" t="s">
        <v>25</v>
      </c>
      <c r="B70" s="42" t="s">
        <v>33</v>
      </c>
      <c r="C70" s="42" t="s">
        <v>19</v>
      </c>
      <c r="D70" s="41">
        <v>678</v>
      </c>
      <c r="E70" s="40">
        <v>664</v>
      </c>
      <c r="F70" s="43">
        <v>715</v>
      </c>
    </row>
  </sheetData>
  <mergeCells count="11">
    <mergeCell ref="A18:G18"/>
    <mergeCell ref="A2:I2"/>
    <mergeCell ref="A22:I22"/>
    <mergeCell ref="A3:I3"/>
    <mergeCell ref="A34:G34"/>
    <mergeCell ref="A67:G67"/>
    <mergeCell ref="A35:C35"/>
    <mergeCell ref="A52:G52"/>
    <mergeCell ref="A61:C61"/>
    <mergeCell ref="A41:F41"/>
    <mergeCell ref="A60:E60"/>
  </mergeCells>
  <phoneticPr fontId="0" type="noConversion"/>
  <conditionalFormatting sqref="F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2025-01-30T10:11:19Z</dcterms:modified>
</cp:coreProperties>
</file>