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840" activeTab="2"/>
  </bookViews>
  <sheets>
    <sheet name="INTRADAY - F&amp;O" sheetId="1" r:id="rId1"/>
    <sheet name="INTRADAY - CASH" sheetId="2" r:id="rId2"/>
    <sheet name="PRUDENT TRADE" sheetId="4" r:id="rId3"/>
    <sheet name="OPTION STRATEGY" sheetId="5" r:id="rId4"/>
  </sheets>
  <definedNames>
    <definedName name="_xlnm._FilterDatabase" localSheetId="2" hidden="1">'PRUDENT TRADE'!$B$3:$J$69</definedName>
  </definedNames>
  <calcPr calcId="125725"/>
</workbook>
</file>

<file path=xl/calcChain.xml><?xml version="1.0" encoding="utf-8"?>
<calcChain xmlns="http://schemas.openxmlformats.org/spreadsheetml/2006/main">
  <c r="I55" i="4"/>
  <c r="I68"/>
  <c r="I63" l="1"/>
  <c r="I62"/>
  <c r="I66" l="1"/>
  <c r="I67"/>
  <c r="I65" l="1"/>
  <c r="I59"/>
  <c r="I58"/>
  <c r="H155" i="2"/>
  <c r="I155" s="1"/>
  <c r="I154"/>
  <c r="H154"/>
  <c r="H153"/>
  <c r="I153" s="1"/>
  <c r="I152"/>
  <c r="H152"/>
  <c r="H151"/>
  <c r="I151" s="1"/>
  <c r="I150"/>
  <c r="H150"/>
  <c r="I183" i="1"/>
  <c r="I182"/>
  <c r="I64" i="4" l="1"/>
  <c r="I61"/>
  <c r="I60"/>
  <c r="I56"/>
  <c r="I49"/>
  <c r="H149" i="2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I181" i="1"/>
  <c r="I180"/>
  <c r="I179"/>
  <c r="I178"/>
  <c r="I177"/>
  <c r="I176"/>
  <c r="I175"/>
  <c r="I174"/>
  <c r="I173"/>
  <c r="I54" i="4" l="1"/>
  <c r="I140" i="2"/>
  <c r="H140"/>
  <c r="H139"/>
  <c r="I139" s="1"/>
  <c r="I138"/>
  <c r="H138"/>
  <c r="H137"/>
  <c r="I137" s="1"/>
  <c r="I136"/>
  <c r="H136"/>
  <c r="H135"/>
  <c r="I135" s="1"/>
  <c r="I134"/>
  <c r="H134"/>
  <c r="I172" i="1"/>
  <c r="I171"/>
  <c r="I170"/>
  <c r="I169"/>
  <c r="I168"/>
  <c r="I167"/>
  <c r="I166"/>
  <c r="I165"/>
  <c r="I164"/>
  <c r="I163"/>
  <c r="I162"/>
  <c r="I57" i="4" l="1"/>
  <c r="I53"/>
  <c r="H133" i="2"/>
  <c r="I133" s="1"/>
  <c r="H132"/>
  <c r="I132" s="1"/>
  <c r="H131"/>
  <c r="I131" s="1"/>
  <c r="H130"/>
  <c r="I130" s="1"/>
  <c r="I129"/>
  <c r="H129"/>
  <c r="H128"/>
  <c r="I128" s="1"/>
  <c r="H127"/>
  <c r="I127" s="1"/>
  <c r="I161" i="1"/>
  <c r="I160"/>
  <c r="I159"/>
  <c r="I158"/>
  <c r="I157"/>
  <c r="I156"/>
  <c r="I155"/>
  <c r="I154"/>
  <c r="I153"/>
  <c r="I152"/>
  <c r="I151"/>
  <c r="I150"/>
  <c r="I51" i="4" l="1"/>
  <c r="I126" i="2"/>
  <c r="H126"/>
  <c r="H125"/>
  <c r="I125" s="1"/>
  <c r="I124"/>
  <c r="H124"/>
  <c r="H123"/>
  <c r="I123" s="1"/>
  <c r="H122"/>
  <c r="I122" s="1"/>
  <c r="H121"/>
  <c r="I121" s="1"/>
  <c r="I120"/>
  <c r="H120"/>
  <c r="I149" i="1"/>
  <c r="I148"/>
  <c r="I147"/>
  <c r="I146"/>
  <c r="I145"/>
  <c r="I144"/>
  <c r="I143"/>
  <c r="I142"/>
  <c r="I141"/>
  <c r="I140"/>
  <c r="I139"/>
  <c r="I138"/>
  <c r="J28" i="5" l="1"/>
  <c r="I52" i="4"/>
  <c r="H119" i="2"/>
  <c r="I119" s="1"/>
  <c r="I118"/>
  <c r="H118"/>
  <c r="H117"/>
  <c r="I117" s="1"/>
  <c r="H116"/>
  <c r="I116" s="1"/>
  <c r="H115"/>
  <c r="I115" s="1"/>
  <c r="I114"/>
  <c r="H114"/>
  <c r="I137" i="1"/>
  <c r="I136"/>
  <c r="I135"/>
  <c r="I134"/>
  <c r="I133"/>
  <c r="I132"/>
  <c r="I131"/>
  <c r="I130"/>
  <c r="I129"/>
  <c r="J27" i="5" l="1"/>
  <c r="J26"/>
  <c r="H113" i="2"/>
  <c r="I113" s="1"/>
  <c r="I112"/>
  <c r="H112"/>
  <c r="I111"/>
  <c r="H111"/>
  <c r="I110"/>
  <c r="H110"/>
  <c r="I109"/>
  <c r="H109"/>
  <c r="I108"/>
  <c r="H108"/>
  <c r="I107"/>
  <c r="H107"/>
  <c r="I106"/>
  <c r="H106"/>
  <c r="I128" i="1"/>
  <c r="I127"/>
  <c r="I126"/>
  <c r="I125"/>
  <c r="I124"/>
  <c r="I123"/>
  <c r="I122"/>
  <c r="I121"/>
  <c r="I120"/>
  <c r="I119"/>
  <c r="I48" i="4" l="1"/>
  <c r="I47"/>
  <c r="I46"/>
  <c r="I40"/>
  <c r="I30"/>
  <c r="J25" i="5"/>
  <c r="H105" i="2"/>
  <c r="I105" s="1"/>
  <c r="H104"/>
  <c r="I104" s="1"/>
  <c r="H103"/>
  <c r="I103" s="1"/>
  <c r="H102"/>
  <c r="I102" s="1"/>
  <c r="I118" i="1"/>
  <c r="I117"/>
  <c r="I116"/>
  <c r="I115"/>
  <c r="I114"/>
  <c r="I113"/>
  <c r="I112"/>
  <c r="I111"/>
  <c r="I110"/>
  <c r="I109"/>
  <c r="J24" i="5" l="1"/>
  <c r="J23"/>
  <c r="I50" i="4"/>
  <c r="H101" i="2"/>
  <c r="I101" s="1"/>
  <c r="H100"/>
  <c r="I100" s="1"/>
  <c r="H99"/>
  <c r="I99" s="1"/>
  <c r="I98"/>
  <c r="H98"/>
  <c r="H97"/>
  <c r="I97" s="1"/>
  <c r="H96"/>
  <c r="I96" s="1"/>
  <c r="I108" i="1"/>
  <c r="I107"/>
  <c r="I106"/>
  <c r="I105"/>
  <c r="I104"/>
  <c r="I103"/>
  <c r="I102"/>
  <c r="I101"/>
  <c r="I45" i="4" l="1"/>
  <c r="I38"/>
  <c r="I44"/>
  <c r="J22" i="5"/>
  <c r="J21"/>
  <c r="I95" i="2"/>
  <c r="H95"/>
  <c r="H94"/>
  <c r="I94" s="1"/>
  <c r="H93"/>
  <c r="I93" s="1"/>
  <c r="H92"/>
  <c r="I92" s="1"/>
  <c r="I91"/>
  <c r="H91"/>
  <c r="H90"/>
  <c r="I90" s="1"/>
  <c r="H89"/>
  <c r="I89" s="1"/>
  <c r="H88"/>
  <c r="I88" s="1"/>
  <c r="I87"/>
  <c r="H87"/>
  <c r="I100" i="1"/>
  <c r="I99"/>
  <c r="I98"/>
  <c r="I97"/>
  <c r="I96"/>
  <c r="I95"/>
  <c r="I94"/>
  <c r="I93"/>
  <c r="I43" i="4" l="1"/>
  <c r="I42"/>
  <c r="I39"/>
  <c r="I37"/>
  <c r="I24"/>
  <c r="I36"/>
  <c r="J19" i="5"/>
  <c r="J20"/>
  <c r="J18"/>
  <c r="H86" i="2"/>
  <c r="I86" s="1"/>
  <c r="H85"/>
  <c r="I85" s="1"/>
  <c r="H84"/>
  <c r="I84" s="1"/>
  <c r="H83"/>
  <c r="I83" s="1"/>
  <c r="H82"/>
  <c r="I82" s="1"/>
  <c r="H81"/>
  <c r="I81" s="1"/>
  <c r="I92" i="1"/>
  <c r="I91"/>
  <c r="I90"/>
  <c r="I89"/>
  <c r="I88"/>
  <c r="I87"/>
  <c r="I86"/>
  <c r="I85"/>
  <c r="I84"/>
  <c r="I83"/>
  <c r="J16" i="5" l="1"/>
  <c r="I41" i="4"/>
  <c r="I34"/>
  <c r="I18"/>
  <c r="I21"/>
  <c r="H80" i="2"/>
  <c r="I80" s="1"/>
  <c r="H79"/>
  <c r="I79" s="1"/>
  <c r="H78"/>
  <c r="I78" s="1"/>
  <c r="H77"/>
  <c r="I77" s="1"/>
  <c r="H76"/>
  <c r="I76" s="1"/>
  <c r="H75"/>
  <c r="I75" s="1"/>
  <c r="H74"/>
  <c r="I74" s="1"/>
  <c r="I82" i="1"/>
  <c r="I81"/>
  <c r="I80"/>
  <c r="I79"/>
  <c r="I78"/>
  <c r="I77"/>
  <c r="I76"/>
  <c r="I75"/>
  <c r="I74"/>
  <c r="I73"/>
  <c r="I35" i="4" l="1"/>
  <c r="I33"/>
  <c r="I32"/>
  <c r="I25"/>
  <c r="I15"/>
  <c r="J17" i="5"/>
  <c r="I73" i="2"/>
  <c r="H73"/>
  <c r="H72"/>
  <c r="I72" s="1"/>
  <c r="H71"/>
  <c r="I71" s="1"/>
  <c r="H70"/>
  <c r="I70" s="1"/>
  <c r="I69"/>
  <c r="H69"/>
  <c r="H68"/>
  <c r="I68" s="1"/>
  <c r="I67"/>
  <c r="H67"/>
  <c r="H66"/>
  <c r="I66" s="1"/>
  <c r="I72" i="1"/>
  <c r="I71"/>
  <c r="I70"/>
  <c r="I69"/>
  <c r="I68"/>
  <c r="I67"/>
  <c r="I66"/>
  <c r="I31" i="4" l="1"/>
  <c r="I29"/>
  <c r="I28"/>
  <c r="I27"/>
  <c r="I26"/>
  <c r="I23"/>
  <c r="I22"/>
  <c r="J15" i="5"/>
  <c r="J14"/>
  <c r="I65" i="2"/>
  <c r="H65"/>
  <c r="H64"/>
  <c r="I64" s="1"/>
  <c r="I63"/>
  <c r="H63"/>
  <c r="H62"/>
  <c r="I62" s="1"/>
  <c r="H61"/>
  <c r="I61" s="1"/>
  <c r="H60"/>
  <c r="I60" s="1"/>
  <c r="I59"/>
  <c r="H59"/>
  <c r="I65" i="1"/>
  <c r="I64"/>
  <c r="I63"/>
  <c r="I62"/>
  <c r="I61"/>
  <c r="I60"/>
  <c r="I59"/>
  <c r="J13" i="5" l="1"/>
  <c r="H58" i="2"/>
  <c r="I58" s="1"/>
  <c r="H57"/>
  <c r="I57" s="1"/>
  <c r="I56"/>
  <c r="H56"/>
  <c r="H55"/>
  <c r="I55" s="1"/>
  <c r="I54"/>
  <c r="H54"/>
  <c r="H53"/>
  <c r="I53" s="1"/>
  <c r="I52"/>
  <c r="H52"/>
  <c r="I58" i="1"/>
  <c r="I57"/>
  <c r="I56"/>
  <c r="I55"/>
  <c r="I54"/>
  <c r="I20" i="4" l="1"/>
  <c r="I19"/>
  <c r="I16"/>
  <c r="I12"/>
  <c r="I14"/>
  <c r="H51" i="2"/>
  <c r="I51" s="1"/>
  <c r="H50"/>
  <c r="I50" s="1"/>
  <c r="I49"/>
  <c r="H49"/>
  <c r="H48"/>
  <c r="I48" s="1"/>
  <c r="H47"/>
  <c r="I47" s="1"/>
  <c r="H46"/>
  <c r="I46" s="1"/>
  <c r="H45"/>
  <c r="I45" s="1"/>
  <c r="I53" i="1"/>
  <c r="I52"/>
  <c r="I51"/>
  <c r="I50"/>
  <c r="I49"/>
  <c r="I48"/>
  <c r="I47"/>
  <c r="I46"/>
  <c r="I45"/>
  <c r="I17" i="4" l="1"/>
  <c r="I13"/>
  <c r="I11"/>
  <c r="I10"/>
  <c r="J12" i="5"/>
  <c r="H44" i="2"/>
  <c r="I44" s="1"/>
  <c r="H43"/>
  <c r="I43" s="1"/>
  <c r="I42"/>
  <c r="H42"/>
  <c r="H41"/>
  <c r="I41" s="1"/>
  <c r="I40"/>
  <c r="H40"/>
  <c r="H39"/>
  <c r="I39" s="1"/>
  <c r="I38"/>
  <c r="H38"/>
  <c r="I37"/>
  <c r="H37"/>
  <c r="I44" i="1"/>
  <c r="I43"/>
  <c r="I42"/>
  <c r="I41"/>
  <c r="I40"/>
  <c r="I39"/>
  <c r="I38"/>
  <c r="I37"/>
  <c r="J11" i="5" l="1"/>
  <c r="H36" i="2"/>
  <c r="I36" s="1"/>
  <c r="H35"/>
  <c r="I35" s="1"/>
  <c r="H34"/>
  <c r="I34" s="1"/>
  <c r="H33"/>
  <c r="I33" s="1"/>
  <c r="H32"/>
  <c r="I32" s="1"/>
  <c r="H31"/>
  <c r="I31" s="1"/>
  <c r="H30"/>
  <c r="I30" s="1"/>
  <c r="I36" i="1"/>
  <c r="I35"/>
  <c r="I34"/>
  <c r="I33"/>
  <c r="I32"/>
  <c r="I31"/>
  <c r="I30"/>
  <c r="I29"/>
  <c r="I9" i="4" l="1"/>
  <c r="I8"/>
  <c r="J10" i="5"/>
  <c r="J8"/>
  <c r="H29" i="2"/>
  <c r="I29" s="1"/>
  <c r="H28"/>
  <c r="I28" s="1"/>
  <c r="H27"/>
  <c r="I27" s="1"/>
  <c r="H26"/>
  <c r="I26" s="1"/>
  <c r="H25"/>
  <c r="I25" s="1"/>
  <c r="H24"/>
  <c r="I24" s="1"/>
  <c r="I28" i="1"/>
  <c r="I27"/>
  <c r="I26"/>
  <c r="I25"/>
  <c r="I24"/>
  <c r="J7" i="5" l="1"/>
  <c r="J9"/>
  <c r="I5" i="4"/>
  <c r="H23" i="2"/>
  <c r="I23" s="1"/>
  <c r="H22"/>
  <c r="I22" s="1"/>
  <c r="H21"/>
  <c r="I21" s="1"/>
  <c r="H20"/>
  <c r="I20" s="1"/>
  <c r="H19"/>
  <c r="I19" s="1"/>
  <c r="I23" i="1"/>
  <c r="I22"/>
  <c r="I21"/>
  <c r="I20"/>
  <c r="I19"/>
  <c r="I18"/>
  <c r="I7" i="4" l="1"/>
  <c r="I4"/>
  <c r="J5" i="5"/>
  <c r="J6"/>
  <c r="I18" i="2"/>
  <c r="H18"/>
  <c r="H17"/>
  <c r="I17" s="1"/>
  <c r="I16"/>
  <c r="H16"/>
  <c r="H15"/>
  <c r="I15" s="1"/>
  <c r="I14"/>
  <c r="H14"/>
  <c r="I17" i="1"/>
  <c r="I16"/>
  <c r="I15"/>
  <c r="I14"/>
  <c r="I13"/>
  <c r="I12"/>
  <c r="J4" i="5" l="1"/>
  <c r="J29" s="1"/>
  <c r="I6" i="4"/>
  <c r="H13" i="2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  <c r="I11" i="1"/>
  <c r="I10"/>
  <c r="I9"/>
  <c r="I8"/>
  <c r="I7"/>
  <c r="I6"/>
  <c r="I5"/>
  <c r="I4"/>
  <c r="I156" i="2" l="1"/>
  <c r="I69" i="4" l="1"/>
  <c r="I184" i="1" l="1"/>
  <c r="O7" i="5" l="1"/>
  <c r="N7"/>
  <c r="N7" i="4"/>
  <c r="M7"/>
  <c r="O4" s="1"/>
  <c r="N7" i="2"/>
  <c r="M7"/>
  <c r="O7" i="1"/>
  <c r="N7"/>
  <c r="P4" i="5" l="1"/>
  <c r="P6"/>
  <c r="P5"/>
  <c r="P4" i="1"/>
  <c r="P5"/>
  <c r="P6"/>
  <c r="O4" i="2"/>
  <c r="O5"/>
  <c r="O6"/>
  <c r="O5" i="4"/>
  <c r="O6"/>
  <c r="P7" i="5" l="1"/>
  <c r="O7" i="4"/>
  <c r="O7" i="2"/>
  <c r="P7" i="1"/>
</calcChain>
</file>

<file path=xl/sharedStrings.xml><?xml version="1.0" encoding="utf-8"?>
<sst xmlns="http://schemas.openxmlformats.org/spreadsheetml/2006/main" count="1443" uniqueCount="389">
  <si>
    <t>Intraday Calls (F&amp;O)</t>
  </si>
  <si>
    <t>Date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</si>
  <si>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</si>
  <si>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</si>
  <si>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</si>
  <si>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</si>
  <si>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</si>
  <si>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</si>
  <si>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</si>
  <si>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</si>
  <si>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</si>
  <si>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</si>
  <si>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FOR INTERNAL USE ONLY</t>
  </si>
  <si>
    <t>Intraday Calls (CASH)</t>
  </si>
  <si>
    <t>Type</t>
  </si>
  <si>
    <t>EXIT RATE</t>
  </si>
  <si>
    <t>Profit/ Loss</t>
  </si>
  <si>
    <t>Positional Calls(Cash + Futures + Options)</t>
  </si>
  <si>
    <t>OPTION STRATEGY</t>
  </si>
  <si>
    <t>PARTICULARS</t>
  </si>
  <si>
    <t>No. of 
Calls</t>
  </si>
  <si>
    <t>Total Profit / 
Loss</t>
  </si>
  <si>
    <t>% of Success / 
Failure Calls</t>
  </si>
  <si>
    <t>PROFIT CALLS</t>
  </si>
  <si>
    <t>NO PROFIT CALLS</t>
  </si>
  <si>
    <t>LOSS CALLS</t>
  </si>
  <si>
    <t>TOTAL</t>
  </si>
  <si>
    <t>Total P/L</t>
  </si>
  <si>
    <t>Strike Rate %
Failure Calls</t>
  </si>
  <si>
    <t xml:space="preserve">BUY </t>
  </si>
  <si>
    <t>BOOKED PROFIT</t>
  </si>
  <si>
    <t>BUY</t>
  </si>
  <si>
    <t>RSL</t>
  </si>
  <si>
    <t>PRUDENT TRADE</t>
  </si>
  <si>
    <t>SELL</t>
  </si>
  <si>
    <t>OPEN CALLS</t>
  </si>
  <si>
    <t>TOTAL CALLS</t>
  </si>
  <si>
    <t>SL</t>
  </si>
  <si>
    <t>CLOSE</t>
  </si>
  <si>
    <t>EXIT</t>
  </si>
  <si>
    <t>RCF</t>
  </si>
  <si>
    <t>DEEPAKFERT</t>
  </si>
  <si>
    <t>NLCINDIA</t>
  </si>
  <si>
    <t>BSE</t>
  </si>
  <si>
    <t>SUMICHEM</t>
  </si>
  <si>
    <t>PAYTM</t>
  </si>
  <si>
    <t>ADANIPORT 1460 CALL</t>
  </si>
  <si>
    <t>GRAPHITE</t>
  </si>
  <si>
    <t>NIFTY 25500 PUT</t>
  </si>
  <si>
    <t>GRANULES</t>
  </si>
  <si>
    <t>SIEMENS</t>
  </si>
  <si>
    <t>CHAMBALFERT</t>
  </si>
  <si>
    <t>NMDC</t>
  </si>
  <si>
    <t>ABFRL</t>
  </si>
  <si>
    <t>GNFC 690 CALL</t>
  </si>
  <si>
    <t>NIFTY 25850 PUT</t>
  </si>
  <si>
    <t>HUL 2900PUT</t>
  </si>
  <si>
    <t>TATACHEM 1120 CALL</t>
  </si>
  <si>
    <t>HINDALCO 760CALL</t>
  </si>
  <si>
    <t>BANKNIFTY 52900 PUT</t>
  </si>
  <si>
    <t>FINNIFTY 24500 PUT</t>
  </si>
  <si>
    <t>TATACOMM</t>
  </si>
  <si>
    <t>ISEC</t>
  </si>
  <si>
    <t>METROPOLIS</t>
  </si>
  <si>
    <t>CAPLINPOINT</t>
  </si>
  <si>
    <t>HBLPOWER</t>
  </si>
  <si>
    <t>COFORGE BULL CALL SPREAD; SIMULTANEOUSLY BUY 7100 CALL AT 300N SELL 7300 CALL AT 212</t>
  </si>
  <si>
    <t>NIFTY 25600 CALL</t>
  </si>
  <si>
    <t>GRASIM 2800 CALL</t>
  </si>
  <si>
    <t>ULTRACEM11900 CALL</t>
  </si>
  <si>
    <t>LICHSGFIN 640PUT</t>
  </si>
  <si>
    <t>HDFCAMC 4300 PUT</t>
  </si>
  <si>
    <t>INDIACEM</t>
  </si>
  <si>
    <t>BATAINDIA BEAR CALL SPREAD;SIMULTANEOUSLY SELL 1400 CALL AT 39 N BUY 1440 CALL AT 21.50</t>
  </si>
  <si>
    <t>PFC 480 PUT OPTION</t>
  </si>
  <si>
    <t>DIXON BEAR CALL SPREAD; SIMULTANEOUSLY SELL 13600 CALL AT 636 N BUY 14000 CALL AT 436</t>
  </si>
  <si>
    <t>COFORGE 7300 CALL</t>
  </si>
  <si>
    <t>DLF 840 PUT</t>
  </si>
  <si>
    <t>MIDCPNIFTY 12675 PUT</t>
  </si>
  <si>
    <t>UNITEDSPRT 1500 PUT</t>
  </si>
  <si>
    <t>NIFTY 24750 PUT</t>
  </si>
  <si>
    <t>LUPIN 2220 CALL</t>
  </si>
  <si>
    <t>TECHM 1620 CALL</t>
  </si>
  <si>
    <t>INFY 1920 CALL</t>
  </si>
  <si>
    <t>NIFTY 25300 CALL</t>
  </si>
  <si>
    <t>SUNPHARMA 1920 CALL</t>
  </si>
  <si>
    <t>GODREJPROP 2950 PUT</t>
  </si>
  <si>
    <t>CHENNAIPETRO</t>
  </si>
  <si>
    <t>MAPMYINDIA</t>
  </si>
  <si>
    <t>BHARTIHEXA</t>
  </si>
  <si>
    <t>GLENMARK</t>
  </si>
  <si>
    <t>ICICIPRULIFE</t>
  </si>
  <si>
    <t>ALKEM</t>
  </si>
  <si>
    <t>VIPIND</t>
  </si>
  <si>
    <t>TECHM BULL CALL SPREAD; SIMULTANEOUSLY BUY 1640 AT 47 N SELL 1680 CALL AT 30</t>
  </si>
  <si>
    <t>KOTAKBANK 1820 PUT OPTION</t>
  </si>
  <si>
    <t>TORNTPHARMA</t>
  </si>
  <si>
    <t>NHPC</t>
  </si>
  <si>
    <t>ECLERX</t>
  </si>
  <si>
    <t xml:space="preserve">BIRLACORP </t>
  </si>
  <si>
    <t>CENTURYTEX</t>
  </si>
  <si>
    <t>VOLTAS BEAR CALL SPREAD; SIMULATNEOUSLY SELL 1780 CALL AT 68 N BUY 1820 CALL AT 46</t>
  </si>
  <si>
    <t>NIFTY 24850 CALL</t>
  </si>
  <si>
    <t>ADANIENT 3050CALL</t>
  </si>
  <si>
    <t>AUROPHARMA 1460 CALL</t>
  </si>
  <si>
    <t>RELIANCE 2760 CALL</t>
  </si>
  <si>
    <t>INDHOTEL 670 CALL</t>
  </si>
  <si>
    <t>ADANIPORT 1400 CALL</t>
  </si>
  <si>
    <t>FINNIFTY 23450 CALL</t>
  </si>
  <si>
    <t>INFY 1940 CALL</t>
  </si>
  <si>
    <t>ADANIPORT</t>
  </si>
  <si>
    <t>KALYANJKIL</t>
  </si>
  <si>
    <t>RVNL</t>
  </si>
  <si>
    <t>JSWENERGY</t>
  </si>
  <si>
    <t>JKPAPER</t>
  </si>
  <si>
    <t>CGPOWER</t>
  </si>
  <si>
    <t>DIXON</t>
  </si>
  <si>
    <t>LTIM</t>
  </si>
  <si>
    <t>MNM</t>
  </si>
  <si>
    <t>IPCALAB 1500 SHORT PUT OPTION</t>
  </si>
  <si>
    <t>POLYCAB7400 CALL</t>
  </si>
  <si>
    <t>BANKNIFTY 51500 CALL</t>
  </si>
  <si>
    <t>INFY 1960 CALL</t>
  </si>
  <si>
    <t>BAJFINANCE 7400 CALL</t>
  </si>
  <si>
    <t>NIFTY 25150 CALL</t>
  </si>
  <si>
    <t>SUNPHAARMA 1940 CALL</t>
  </si>
  <si>
    <t>MNM 3200CALL</t>
  </si>
  <si>
    <t>BANKNIFY 51000 CALL</t>
  </si>
  <si>
    <t>TATAPOWER</t>
  </si>
  <si>
    <t>RECLTD</t>
  </si>
  <si>
    <t>TRENT</t>
  </si>
  <si>
    <t>MAXHEALTH</t>
  </si>
  <si>
    <t>IRCON</t>
  </si>
  <si>
    <t>CDSL</t>
  </si>
  <si>
    <t>ZENSARTECG</t>
  </si>
  <si>
    <t>PRAJIND</t>
  </si>
  <si>
    <t xml:space="preserve">LUPIN   </t>
  </si>
  <si>
    <t>POLYCAB</t>
  </si>
  <si>
    <t>APARIND</t>
  </si>
  <si>
    <t>POWERINDIA</t>
  </si>
  <si>
    <t>OFSS</t>
  </si>
  <si>
    <t>MANKIND</t>
  </si>
  <si>
    <t>CIPLA</t>
  </si>
  <si>
    <t>LUPIN 2260 LONG CALL OPTION</t>
  </si>
  <si>
    <t>EXIDEIND BULL PUT SPREAD; SIMULTANEOUSLY SELL 510 PUT AT 12 N BUY 500 PUT AT 7.60</t>
  </si>
  <si>
    <t>TATAPOWER 475 CALL</t>
  </si>
  <si>
    <t>NTPC 430 CALL</t>
  </si>
  <si>
    <t>MUTHOOTFIN 1960 CALL</t>
  </si>
  <si>
    <t>HAL 4500 CALL</t>
  </si>
  <si>
    <t>NIFTY 25000 CALL</t>
  </si>
  <si>
    <t>KOTAKBANK 1840 CALL</t>
  </si>
  <si>
    <t>BANKNIFTY 51600 CALL</t>
  </si>
  <si>
    <t>AMBUJACEM 590 PUT</t>
  </si>
  <si>
    <t>NIFTY 25000 PUT - EXPIRY TRADE</t>
  </si>
  <si>
    <t>FINPIPE</t>
  </si>
  <si>
    <t>IIFL</t>
  </si>
  <si>
    <t>KNRCON</t>
  </si>
  <si>
    <t>FLUOROCHEM</t>
  </si>
  <si>
    <t>MAZDOCK</t>
  </si>
  <si>
    <t>BEML</t>
  </si>
  <si>
    <t>MNMFIN</t>
  </si>
  <si>
    <t>HCLTECH</t>
  </si>
  <si>
    <t>MARUTI</t>
  </si>
  <si>
    <t>NEWGEN</t>
  </si>
  <si>
    <t>ACC BEAR CALL SPREAD; SIMUTLANEOUSLY SELL 2300 CALL AT 70 N BUY 2360 CALL AT 41</t>
  </si>
  <si>
    <t>HINDALCO 740 CALL</t>
  </si>
  <si>
    <t>JSWSTEEL 1020 CALL</t>
  </si>
  <si>
    <t>DEEPAKNTR 2800 CALL</t>
  </si>
  <si>
    <t>METROPOLIS 2300CALL</t>
  </si>
  <si>
    <t>BSOFT</t>
  </si>
  <si>
    <t>INTELLECT</t>
  </si>
  <si>
    <t>KPITTECH</t>
  </si>
  <si>
    <t>MOTILALOFS</t>
  </si>
  <si>
    <t>HINDALCO</t>
  </si>
  <si>
    <t>JMFINANCIAL</t>
  </si>
  <si>
    <t>SAPPHIRE</t>
  </si>
  <si>
    <t>NATIONALUM</t>
  </si>
  <si>
    <t>GODREJPROP 3050 CALL</t>
  </si>
  <si>
    <t>TECHM 1680 CALL</t>
  </si>
  <si>
    <t>MPHASIS 2950CALL</t>
  </si>
  <si>
    <t>NIFTY 25100 CALL</t>
  </si>
  <si>
    <t>LT 3550 CALL</t>
  </si>
  <si>
    <t>MOTHERSON</t>
  </si>
  <si>
    <t>PNCINFRA</t>
  </si>
  <si>
    <t>JWL</t>
  </si>
  <si>
    <t>GICRE</t>
  </si>
  <si>
    <t>RAYMOND</t>
  </si>
  <si>
    <t>FEDERALBANK</t>
  </si>
  <si>
    <t>AADHARHFC</t>
  </si>
  <si>
    <t>TORNTPOWER</t>
  </si>
  <si>
    <t xml:space="preserve">GODREJPROP </t>
  </si>
  <si>
    <t>FIVESTAR</t>
  </si>
  <si>
    <t>OPTION STRATEY</t>
  </si>
  <si>
    <t>WIRPO 545 LONG CALL OPTION</t>
  </si>
  <si>
    <t>INFY 1980 CALL</t>
  </si>
  <si>
    <t>BPCL 345 CALL</t>
  </si>
  <si>
    <t>BAJFINANCE 7200 PUT</t>
  </si>
  <si>
    <t>NIFTY 25050 CALL</t>
  </si>
  <si>
    <t>HDFCAMC 4550 CALL</t>
  </si>
  <si>
    <t>BAJAJFINSERV 1860 PUT</t>
  </si>
  <si>
    <t>FINNIFTY 23900 CALL - EXPIRY TRADE</t>
  </si>
  <si>
    <t>FSL</t>
  </si>
  <si>
    <t>PPLPHARMA</t>
  </si>
  <si>
    <t>GODREJAGRO</t>
  </si>
  <si>
    <t>TRITURBINE</t>
  </si>
  <si>
    <t>VIJAYA</t>
  </si>
  <si>
    <t>JUBLPHARMA</t>
  </si>
  <si>
    <t>MANYAVAR</t>
  </si>
  <si>
    <t>CESC</t>
  </si>
  <si>
    <t>HAL BULL PUT SPREAD; SIMUTLANEOUSLY SELL 4600 PUT AT 105 N BUY 4500 PUT AT 56</t>
  </si>
  <si>
    <t>JINDALSTEEL 970 LONG PUT OPTION</t>
  </si>
  <si>
    <t>BHARTIARTL 1720 CALL</t>
  </si>
  <si>
    <t>DEEPAKNTR 2960 CALL</t>
  </si>
  <si>
    <t>PVRINOX 1600 PUT</t>
  </si>
  <si>
    <t>EICHERMOTOR 4650 PUT</t>
  </si>
  <si>
    <t>NIFTY 25000 PUT</t>
  </si>
  <si>
    <t>CUMMINS 3850 CALL</t>
  </si>
  <si>
    <t>NIFTY 24950 CALL</t>
  </si>
  <si>
    <t>GODREJPROP 3200 CALL</t>
  </si>
  <si>
    <t>BANKNIFTY 51900 PUT -EXPIRY TRADE</t>
  </si>
  <si>
    <t>LAURUSLAB</t>
  </si>
  <si>
    <t>SWSOLAR</t>
  </si>
  <si>
    <t>CAMS</t>
  </si>
  <si>
    <t>BANDHANBANK</t>
  </si>
  <si>
    <t>ABB</t>
  </si>
  <si>
    <t>AMBER</t>
  </si>
  <si>
    <t>HSCL</t>
  </si>
  <si>
    <t>NAVINFLUORO</t>
  </si>
  <si>
    <t>VOLTAS BULL PUT SPREAD; SIMULTANEOUSLY SELL 1900 PUT AT 44 N BUY 1860 PUT AT 26</t>
  </si>
  <si>
    <t>NIFTY 24850 PUT</t>
  </si>
  <si>
    <t>JINDALSTEEL 940 PUT</t>
  </si>
  <si>
    <t>VEDL 480PUT</t>
  </si>
  <si>
    <t>JUBLFOOD 620PUT</t>
  </si>
  <si>
    <t>PFC 470 PUT</t>
  </si>
  <si>
    <t>NIFTY 24800 PUT</t>
  </si>
  <si>
    <t>ULTRACEM 11100 PUT</t>
  </si>
  <si>
    <t>CHOLAFIN 1460 PUT</t>
  </si>
  <si>
    <t>IGL 505 PUT</t>
  </si>
  <si>
    <t>NIFTY 24750 PUT - EXPIRY TRADE</t>
  </si>
  <si>
    <t>VGUARD</t>
  </si>
  <si>
    <t>BDL</t>
  </si>
  <si>
    <t>DMART</t>
  </si>
  <si>
    <t>KIRSLOSBROS</t>
  </si>
  <si>
    <t>HEROMOTOR 5100 PUT</t>
  </si>
  <si>
    <t>BAJAJFINSERV BEAR CALL SPREAD; SIMULTANEOUSLY SELL 1820 CALL AT 43 N BUY 1860 CALL AT 23</t>
  </si>
  <si>
    <t>GRASIM BEAR CALL SPREAD; SIMULTANEOUSLY SELL 2700 PUT AT 48.50 N BUY 2760 AT 23.50</t>
  </si>
  <si>
    <t>WIPRO 555 CALL</t>
  </si>
  <si>
    <t>HDFCLIFE 730 CALL</t>
  </si>
  <si>
    <t>MNM 2950 CALL</t>
  </si>
  <si>
    <t>TATAMOTORS 910 CALL</t>
  </si>
  <si>
    <t>NIFTY 24700 PUT</t>
  </si>
  <si>
    <t>JINDALSTEEL 950 CALL</t>
  </si>
  <si>
    <t>VEDL 480 CALL</t>
  </si>
  <si>
    <t>BANKNIFTY 51900 CALL</t>
  </si>
  <si>
    <t>BEL</t>
  </si>
  <si>
    <t>PIDILITE</t>
  </si>
  <si>
    <t>GUJGAS</t>
  </si>
  <si>
    <t>DOMS</t>
  </si>
  <si>
    <t xml:space="preserve">HINDALCO </t>
  </si>
  <si>
    <t>ZEEL</t>
  </si>
  <si>
    <t>HINDCOPPER</t>
  </si>
  <si>
    <t>ICICIBANK 1260 CALL</t>
  </si>
  <si>
    <t>HINDALCO BULL PUT SPREAD; SIMULTANEOUSLY SELL 760 PUT AT 16.50 N BUY 740 PUT AT 8</t>
  </si>
  <si>
    <t>ESCORTS 3800 PUT</t>
  </si>
  <si>
    <t>ITC 480PUT</t>
  </si>
  <si>
    <t>HDFCBANK 1740CALL</t>
  </si>
  <si>
    <t>TATAPOWER 460 CALL</t>
  </si>
  <si>
    <t>JUBLFOOD 630CALL</t>
  </si>
  <si>
    <t>CIPLA 1520PUT</t>
  </si>
  <si>
    <t>COFORGE 6800 PUT</t>
  </si>
  <si>
    <t>MIDCPNIFTY 12800 PUT</t>
  </si>
  <si>
    <t>PFC</t>
  </si>
  <si>
    <t>JKTYRE</t>
  </si>
  <si>
    <t>INDUSTOWER</t>
  </si>
  <si>
    <t>OBEROIRLTY</t>
  </si>
  <si>
    <t>PERSISTENT</t>
  </si>
  <si>
    <t>WIPRO</t>
  </si>
  <si>
    <t>INDHOTEL</t>
  </si>
  <si>
    <t>INDUSINDBANK 1320 LONG PUT OPTION</t>
  </si>
  <si>
    <t>MPHASIS 3000 CALL</t>
  </si>
  <si>
    <t>ICICIBANK 1270 CALL</t>
  </si>
  <si>
    <t>BANKNIFTY 52200 CALL</t>
  </si>
  <si>
    <t>FINNIFTY 24050 CALL</t>
  </si>
  <si>
    <t>DLF 930 PUT</t>
  </si>
  <si>
    <t>POLYCAB 6700 PUT</t>
  </si>
  <si>
    <t>UNITEDSPR 1480 PUT</t>
  </si>
  <si>
    <t>HAL 4400PUT</t>
  </si>
  <si>
    <t>HDFCBANK 4550 PUT</t>
  </si>
  <si>
    <t>NIFTY 24550 PUT</t>
  </si>
  <si>
    <t>JYOTHYLAB</t>
  </si>
  <si>
    <t>HINDZINC</t>
  </si>
  <si>
    <t>PFC 450 LONG PUT OPTION</t>
  </si>
  <si>
    <t>APOLLOHOSP 6900 LONG PUT OPTION</t>
  </si>
  <si>
    <t>GODREJPROP</t>
  </si>
  <si>
    <t>REC 500 PUT</t>
  </si>
  <si>
    <t>NIFTY 24500 CALL OPTION</t>
  </si>
  <si>
    <t>AXISBANK 1180CALL</t>
  </si>
  <si>
    <t>MPHASIS 3100 CALL</t>
  </si>
  <si>
    <t>LTTS 5250 CALL</t>
  </si>
  <si>
    <t>LTIM6000 CALL</t>
  </si>
  <si>
    <t>TECHM 1740 CALL</t>
  </si>
  <si>
    <t>MUTHOOTFIN 1940 CALL</t>
  </si>
  <si>
    <t>BANKNIFTY 51200 CALL - EXPIRY TRADE</t>
  </si>
  <si>
    <t>HEG</t>
  </si>
  <si>
    <t>MFSL</t>
  </si>
  <si>
    <t>GMDC</t>
  </si>
  <si>
    <t>KALYANKJIL</t>
  </si>
  <si>
    <t>POLICYBAZAR</t>
  </si>
  <si>
    <t>MPHASIS</t>
  </si>
  <si>
    <t>BAJFINANCE BULL PUT SPREAD; SIMULTANEOUSLY SELL 7100 PUT AT 110 N BUY 7000 PUT AT 68</t>
  </si>
  <si>
    <t>TVSMOTOR 2550 PUT</t>
  </si>
  <si>
    <t>BHARTIARTL 1660 PUT</t>
  </si>
  <si>
    <t>NIFTY 21350 PUT</t>
  </si>
  <si>
    <t>NAVINFLUORO 3500 CALL</t>
  </si>
  <si>
    <t>HDFCBANK 1760 CALL</t>
  </si>
  <si>
    <t>GODREJCP 1260 PUT</t>
  </si>
  <si>
    <t>MARICO 640 PUT</t>
  </si>
  <si>
    <t>NIFTY LONG STRADDLE FOR 24 OCT SERIES; SIMULTANEOUSLY BUY 24400 CALL (14) N BUY 24400 PUT (10)</t>
  </si>
  <si>
    <t>NIFTY 24400 CALL - EXPIRY TRADE</t>
  </si>
  <si>
    <t>RAILTEL</t>
  </si>
  <si>
    <t>RADICO</t>
  </si>
  <si>
    <t>JUBLFOOD BEAR CALL SPREAD; SIMULTANEOUSLY SELL 590 CALL AT 14.2 N BUY 610 CALL AT 5.10</t>
  </si>
  <si>
    <t>ITC 485 CALL</t>
  </si>
  <si>
    <t>MGL 1500 PUT</t>
  </si>
  <si>
    <t>SBIN 790 PUT</t>
  </si>
  <si>
    <t>NIFTY 24300 PUT</t>
  </si>
  <si>
    <t>LICHSGFIN 590 PUT</t>
  </si>
  <si>
    <t>HEROMOTOR 4900 PUT</t>
  </si>
  <si>
    <t>SBILIFE 1620 PUT</t>
  </si>
  <si>
    <t>BAJAJFINSERV 1700 PUT</t>
  </si>
  <si>
    <t>ADANIENT 2700 PUT</t>
  </si>
  <si>
    <t>MIDCPNIFTY 12300 PUT</t>
  </si>
  <si>
    <t>HINDPETRO 370 PUT</t>
  </si>
  <si>
    <t>IRFC</t>
  </si>
  <si>
    <t>BIOCON</t>
  </si>
  <si>
    <t>SBICARD</t>
  </si>
  <si>
    <t>APTUS</t>
  </si>
  <si>
    <t>THERMAX</t>
  </si>
  <si>
    <t>COALINDIA 440 PUT</t>
  </si>
  <si>
    <t>MARICO 630 PUT</t>
  </si>
  <si>
    <t>BHARATFORGE 1380 PUT</t>
  </si>
  <si>
    <t>NIFTY 24300 CALL</t>
  </si>
  <si>
    <t>WIPRO 550 CALL</t>
  </si>
  <si>
    <t>ADANIENT 2800 CALL</t>
  </si>
  <si>
    <t>LAURUSLAB 485 CALL</t>
  </si>
  <si>
    <t>LT 3350 CALL</t>
  </si>
  <si>
    <t>NIFTY 24450 PUT</t>
  </si>
  <si>
    <t>AMBUJACEM 570 CALL</t>
  </si>
  <si>
    <t>SUNPHARMA 1900 CALL</t>
  </si>
  <si>
    <t>MIDCPNIFTY 12375 CALL - EXPIRY TRADE</t>
  </si>
  <si>
    <t>GAIL</t>
  </si>
  <si>
    <t>NLCINIDA</t>
  </si>
  <si>
    <t>BANKBARODA</t>
  </si>
  <si>
    <t>DLF</t>
  </si>
  <si>
    <t>ARE&amp;M</t>
  </si>
  <si>
    <t>CANBK</t>
  </si>
  <si>
    <t>CENTRALBANK</t>
  </si>
  <si>
    <t>ICICIBANK</t>
  </si>
  <si>
    <t>USHAMART</t>
  </si>
  <si>
    <t>BALRAMCHIN</t>
  </si>
  <si>
    <t>BHARTIARTL 1620 PUT</t>
  </si>
  <si>
    <t>NIFTY 24250 PUT</t>
  </si>
  <si>
    <t>HDFCAMC 4250 PUT</t>
  </si>
  <si>
    <t>BAJAJAUTO 9800 PUT</t>
  </si>
  <si>
    <t>HEROMOTOR 4800 PUT</t>
  </si>
  <si>
    <t>ICICIBANK 1310 CALL</t>
  </si>
  <si>
    <t>SBIN 830 CALL</t>
  </si>
  <si>
    <t>NIFTY 24400 CALL</t>
  </si>
  <si>
    <t>BATAINDIA</t>
  </si>
  <si>
    <t xml:space="preserve">JINDALSTEEL </t>
  </si>
  <si>
    <t>ANGELONE</t>
  </si>
  <si>
    <t>BAJAJFINSERV</t>
  </si>
  <si>
    <t>WIPRO 565 CALL</t>
  </si>
  <si>
    <t>ADANIENT 2900 CALL</t>
  </si>
  <si>
    <t>ADANIPORT 1380 CALL</t>
  </si>
  <si>
    <t>AMBUJACEM 580 CALL</t>
  </si>
  <si>
    <t>IRCTC 840 CALL</t>
  </si>
  <si>
    <t>TATACONSUMER 1020 CALL</t>
  </si>
  <si>
    <t>DABUR 545 CALL</t>
  </si>
  <si>
    <t>POONAWALLA</t>
  </si>
  <si>
    <t>SPARC</t>
  </si>
  <si>
    <t>LTF</t>
  </si>
  <si>
    <t>TITAGARH</t>
  </si>
  <si>
    <t>DIVISLAB</t>
  </si>
  <si>
    <t>TATACHEM</t>
  </si>
  <si>
    <t>NIFTY 24200 PUT - EXPIRY TRADE</t>
  </si>
  <si>
    <t>KFINTECH</t>
  </si>
  <si>
    <t>TEJASNET</t>
  </si>
  <si>
    <t>BASF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</si>
</sst>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indexed="8"/>
      <name val="Calibri"/>
      <family val="2"/>
    </font>
    <font>
      <sz val="10"/>
      <color indexed="8"/>
      <name val="Arial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Source Sans Pro"/>
      <family val="2"/>
    </font>
    <font>
      <sz val="11"/>
      <color theme="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3" xfId="0" applyFont="1" applyFill="1" applyBorder="1"/>
    <xf numFmtId="0" fontId="2" fillId="0" borderId="1" xfId="0" applyFont="1" applyBorder="1"/>
    <xf numFmtId="1" fontId="1" fillId="3" borderId="3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164" fontId="1" fillId="5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" fontId="1" fillId="4" borderId="3" xfId="0" applyNumberFormat="1" applyFont="1" applyFill="1" applyBorder="1"/>
    <xf numFmtId="1" fontId="1" fillId="4" borderId="1" xfId="0" applyNumberFormat="1" applyFont="1" applyFill="1" applyBorder="1" applyAlignment="1"/>
    <xf numFmtId="0" fontId="1" fillId="4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8" fillId="0" borderId="1" xfId="0" applyFont="1" applyBorder="1" applyAlignment="1">
      <alignment horizontal="right"/>
    </xf>
    <xf numFmtId="1" fontId="8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right" wrapText="1"/>
    </xf>
    <xf numFmtId="10" fontId="9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0" fontId="11" fillId="0" borderId="1" xfId="0" applyNumberFormat="1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4" fillId="6" borderId="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1" fillId="6" borderId="0" xfId="0" applyFont="1" applyFill="1" applyBorder="1" applyAlignment="1">
      <alignment horizontal="center" wrapText="1"/>
    </xf>
    <xf numFmtId="0" fontId="1" fillId="6" borderId="0" xfId="0" applyFont="1" applyFill="1" applyBorder="1"/>
    <xf numFmtId="0" fontId="0" fillId="6" borderId="0" xfId="0" applyFill="1"/>
    <xf numFmtId="16" fontId="0" fillId="0" borderId="0" xfId="0" applyNumberFormat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1" fontId="1" fillId="3" borderId="2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5"/>
  <sheetViews>
    <sheetView topLeftCell="A49" workbookViewId="0">
      <selection activeCell="P18" sqref="P18"/>
    </sheetView>
  </sheetViews>
  <sheetFormatPr defaultRowHeight="14.4"/>
  <cols>
    <col min="1" max="1" width="9.77734375" style="8" bestFit="1" customWidth="1"/>
    <col min="2" max="2" width="28" bestFit="1" customWidth="1"/>
    <col min="10" max="10" width="14.5546875" customWidth="1"/>
    <col min="13" max="13" width="16.21875" bestFit="1" customWidth="1"/>
    <col min="14" max="14" width="8.88671875" customWidth="1"/>
    <col min="15" max="15" width="8.21875" customWidth="1"/>
    <col min="16" max="16" width="15.21875" customWidth="1"/>
  </cols>
  <sheetData>
    <row r="1" spans="1:16" ht="21.6" customHeight="1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ht="1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</row>
    <row r="3" spans="1:16" ht="28.8">
      <c r="A3" s="9" t="s">
        <v>1</v>
      </c>
      <c r="B3" s="10" t="s">
        <v>2</v>
      </c>
      <c r="C3" s="10" t="s">
        <v>3</v>
      </c>
      <c r="D3" s="10" t="s">
        <v>4</v>
      </c>
      <c r="E3" s="10" t="s">
        <v>6</v>
      </c>
      <c r="F3" s="10" t="s">
        <v>5</v>
      </c>
      <c r="G3" s="10" t="s">
        <v>7</v>
      </c>
      <c r="H3" s="10" t="s">
        <v>8</v>
      </c>
      <c r="I3" s="10" t="s">
        <v>9</v>
      </c>
      <c r="J3" s="10" t="s">
        <v>10</v>
      </c>
      <c r="M3" s="24" t="s">
        <v>19</v>
      </c>
      <c r="N3" s="25" t="s">
        <v>20</v>
      </c>
      <c r="O3" s="25" t="s">
        <v>27</v>
      </c>
      <c r="P3" s="25" t="s">
        <v>22</v>
      </c>
    </row>
    <row r="4" spans="1:16">
      <c r="A4" s="21">
        <v>45566</v>
      </c>
      <c r="B4" s="16" t="s">
        <v>54</v>
      </c>
      <c r="C4" s="14" t="s">
        <v>29</v>
      </c>
      <c r="D4" s="17">
        <v>25.5</v>
      </c>
      <c r="E4" s="17">
        <v>24</v>
      </c>
      <c r="F4" s="17">
        <v>31</v>
      </c>
      <c r="G4" s="17">
        <v>27.5</v>
      </c>
      <c r="H4" s="18">
        <v>1300</v>
      </c>
      <c r="I4" s="19">
        <f t="shared" ref="I4:I67" si="0">+H4*(G4-D4)</f>
        <v>2600</v>
      </c>
      <c r="J4" s="20" t="s">
        <v>30</v>
      </c>
      <c r="M4" s="22" t="s">
        <v>23</v>
      </c>
      <c r="N4" s="23">
        <v>135</v>
      </c>
      <c r="O4" s="23">
        <v>249047</v>
      </c>
      <c r="P4" s="26">
        <f>+N4/N7</f>
        <v>0.75</v>
      </c>
    </row>
    <row r="5" spans="1:16">
      <c r="A5" s="21">
        <v>45566</v>
      </c>
      <c r="B5" s="16" t="s">
        <v>55</v>
      </c>
      <c r="C5" s="14" t="s">
        <v>31</v>
      </c>
      <c r="D5" s="17">
        <v>110</v>
      </c>
      <c r="E5" s="17">
        <v>80</v>
      </c>
      <c r="F5" s="17">
        <v>150</v>
      </c>
      <c r="G5" s="17">
        <v>130</v>
      </c>
      <c r="H5" s="18">
        <v>25</v>
      </c>
      <c r="I5" s="19">
        <f t="shared" si="0"/>
        <v>500</v>
      </c>
      <c r="J5" s="20" t="s">
        <v>30</v>
      </c>
      <c r="M5" s="22" t="s">
        <v>24</v>
      </c>
      <c r="N5" s="23">
        <v>4</v>
      </c>
      <c r="O5" s="23">
        <v>0</v>
      </c>
      <c r="P5" s="26">
        <f>+N5/N7</f>
        <v>2.2222222222222223E-2</v>
      </c>
    </row>
    <row r="6" spans="1:16">
      <c r="A6" s="21">
        <v>45566</v>
      </c>
      <c r="B6" s="16" t="s">
        <v>56</v>
      </c>
      <c r="C6" s="14" t="s">
        <v>31</v>
      </c>
      <c r="D6" s="17">
        <v>58</v>
      </c>
      <c r="E6" s="17">
        <v>53</v>
      </c>
      <c r="F6" s="17">
        <v>68</v>
      </c>
      <c r="G6" s="17">
        <v>53</v>
      </c>
      <c r="H6" s="18">
        <v>300</v>
      </c>
      <c r="I6" s="19">
        <f t="shared" si="0"/>
        <v>-1500</v>
      </c>
      <c r="J6" s="20" t="s">
        <v>37</v>
      </c>
      <c r="M6" s="22" t="s">
        <v>25</v>
      </c>
      <c r="N6" s="23">
        <v>41</v>
      </c>
      <c r="O6" s="23">
        <v>-48393</v>
      </c>
      <c r="P6" s="26">
        <f>+N6/N7</f>
        <v>0.22777777777777777</v>
      </c>
    </row>
    <row r="7" spans="1:16">
      <c r="A7" s="21">
        <v>45566</v>
      </c>
      <c r="B7" s="16" t="s">
        <v>57</v>
      </c>
      <c r="C7" s="14" t="s">
        <v>31</v>
      </c>
      <c r="D7" s="17">
        <v>37</v>
      </c>
      <c r="E7" s="17">
        <v>34.5</v>
      </c>
      <c r="F7" s="17">
        <v>42</v>
      </c>
      <c r="G7" s="17">
        <v>42</v>
      </c>
      <c r="H7" s="18">
        <v>550</v>
      </c>
      <c r="I7" s="19">
        <f t="shared" si="0"/>
        <v>2750</v>
      </c>
      <c r="J7" s="20" t="s">
        <v>30</v>
      </c>
      <c r="M7" s="24" t="s">
        <v>26</v>
      </c>
      <c r="N7" s="27">
        <f>SUM(N4:N6)</f>
        <v>180</v>
      </c>
      <c r="O7" s="27">
        <f>SUM(O4:O6)</f>
        <v>200654</v>
      </c>
      <c r="P7" s="28">
        <f>SUM(P4:P6)</f>
        <v>1</v>
      </c>
    </row>
    <row r="8" spans="1:16">
      <c r="A8" s="21">
        <v>45566</v>
      </c>
      <c r="B8" s="16" t="s">
        <v>58</v>
      </c>
      <c r="C8" s="14" t="s">
        <v>31</v>
      </c>
      <c r="D8" s="17">
        <v>25</v>
      </c>
      <c r="E8" s="17">
        <v>23.9</v>
      </c>
      <c r="F8" s="17">
        <v>29</v>
      </c>
      <c r="G8" s="17">
        <v>27.5</v>
      </c>
      <c r="H8" s="18">
        <v>1400</v>
      </c>
      <c r="I8" s="19">
        <f t="shared" si="0"/>
        <v>3500</v>
      </c>
      <c r="J8" s="20" t="s">
        <v>30</v>
      </c>
    </row>
    <row r="9" spans="1:16">
      <c r="A9" s="21">
        <v>45566</v>
      </c>
      <c r="B9" s="16" t="s">
        <v>46</v>
      </c>
      <c r="C9" s="14" t="s">
        <v>31</v>
      </c>
      <c r="D9" s="17">
        <v>48.5</v>
      </c>
      <c r="E9" s="17">
        <v>45.5</v>
      </c>
      <c r="F9" s="17">
        <v>58</v>
      </c>
      <c r="G9" s="17">
        <v>52.4</v>
      </c>
      <c r="H9" s="18">
        <v>400</v>
      </c>
      <c r="I9" s="19">
        <f t="shared" si="0"/>
        <v>1559.9999999999995</v>
      </c>
      <c r="J9" s="20" t="s">
        <v>30</v>
      </c>
    </row>
    <row r="10" spans="1:16">
      <c r="A10" s="21">
        <v>45566</v>
      </c>
      <c r="B10" s="16" t="s">
        <v>59</v>
      </c>
      <c r="C10" s="14" t="s">
        <v>31</v>
      </c>
      <c r="D10" s="17">
        <v>25</v>
      </c>
      <c r="E10" s="17">
        <v>0.5</v>
      </c>
      <c r="F10" s="17">
        <v>80</v>
      </c>
      <c r="G10" s="17">
        <v>0.5</v>
      </c>
      <c r="H10" s="18">
        <v>15</v>
      </c>
      <c r="I10" s="19">
        <f t="shared" si="0"/>
        <v>-367.5</v>
      </c>
      <c r="J10" s="20" t="s">
        <v>37</v>
      </c>
    </row>
    <row r="11" spans="1:16">
      <c r="A11" s="21">
        <v>45566</v>
      </c>
      <c r="B11" s="16" t="s">
        <v>60</v>
      </c>
      <c r="C11" s="14" t="s">
        <v>31</v>
      </c>
      <c r="D11" s="17">
        <v>20</v>
      </c>
      <c r="E11" s="17">
        <v>0.05</v>
      </c>
      <c r="F11" s="17">
        <v>60</v>
      </c>
      <c r="G11" s="17">
        <v>22.5</v>
      </c>
      <c r="H11" s="18">
        <v>25</v>
      </c>
      <c r="I11" s="19">
        <f t="shared" si="0"/>
        <v>62.5</v>
      </c>
      <c r="J11" s="20" t="s">
        <v>38</v>
      </c>
    </row>
    <row r="12" spans="1:16">
      <c r="A12" s="21">
        <v>45568</v>
      </c>
      <c r="B12" s="16" t="s">
        <v>67</v>
      </c>
      <c r="C12" s="14" t="s">
        <v>29</v>
      </c>
      <c r="D12" s="17">
        <v>100</v>
      </c>
      <c r="E12" s="17">
        <v>60</v>
      </c>
      <c r="F12" s="17">
        <v>160</v>
      </c>
      <c r="G12" s="17">
        <v>60</v>
      </c>
      <c r="H12" s="18">
        <v>25</v>
      </c>
      <c r="I12" s="19">
        <f t="shared" si="0"/>
        <v>-1000</v>
      </c>
      <c r="J12" s="20" t="s">
        <v>37</v>
      </c>
    </row>
    <row r="13" spans="1:16">
      <c r="A13" s="21">
        <v>45568</v>
      </c>
      <c r="B13" s="16" t="s">
        <v>68</v>
      </c>
      <c r="C13" s="14" t="s">
        <v>31</v>
      </c>
      <c r="D13" s="17">
        <v>77</v>
      </c>
      <c r="E13" s="17">
        <v>72</v>
      </c>
      <c r="F13" s="17">
        <v>92</v>
      </c>
      <c r="G13" s="17">
        <v>85</v>
      </c>
      <c r="H13" s="18">
        <v>250</v>
      </c>
      <c r="I13" s="19">
        <f t="shared" si="0"/>
        <v>2000</v>
      </c>
      <c r="J13" s="20" t="s">
        <v>30</v>
      </c>
    </row>
    <row r="14" spans="1:16">
      <c r="A14" s="21">
        <v>45568</v>
      </c>
      <c r="B14" s="16" t="s">
        <v>69</v>
      </c>
      <c r="C14" s="14" t="s">
        <v>31</v>
      </c>
      <c r="D14" s="17">
        <v>350</v>
      </c>
      <c r="E14" s="17">
        <v>339</v>
      </c>
      <c r="F14" s="17">
        <v>375</v>
      </c>
      <c r="G14" s="17">
        <v>372</v>
      </c>
      <c r="H14" s="18">
        <v>100</v>
      </c>
      <c r="I14" s="19">
        <f t="shared" si="0"/>
        <v>2200</v>
      </c>
      <c r="J14" s="20" t="s">
        <v>30</v>
      </c>
    </row>
    <row r="15" spans="1:16">
      <c r="A15" s="21">
        <v>45568</v>
      </c>
      <c r="B15" s="16" t="s">
        <v>48</v>
      </c>
      <c r="C15" s="14" t="s">
        <v>31</v>
      </c>
      <c r="D15" s="17">
        <v>60</v>
      </c>
      <c r="E15" s="17">
        <v>30</v>
      </c>
      <c r="F15" s="17">
        <v>110</v>
      </c>
      <c r="G15" s="17">
        <v>109</v>
      </c>
      <c r="H15" s="18">
        <v>25</v>
      </c>
      <c r="I15" s="19">
        <f t="shared" si="0"/>
        <v>1225</v>
      </c>
      <c r="J15" s="20" t="s">
        <v>30</v>
      </c>
    </row>
    <row r="16" spans="1:16">
      <c r="A16" s="21">
        <v>45568</v>
      </c>
      <c r="B16" s="16" t="s">
        <v>70</v>
      </c>
      <c r="C16" s="14" t="s">
        <v>31</v>
      </c>
      <c r="D16" s="17">
        <v>16.399999999999999</v>
      </c>
      <c r="E16" s="17">
        <v>15.3</v>
      </c>
      <c r="F16" s="17">
        <v>19</v>
      </c>
      <c r="G16" s="17">
        <v>18.399999999999999</v>
      </c>
      <c r="H16" s="18">
        <v>1000</v>
      </c>
      <c r="I16" s="19">
        <f t="shared" si="0"/>
        <v>2000</v>
      </c>
      <c r="J16" s="20" t="s">
        <v>30</v>
      </c>
    </row>
    <row r="17" spans="1:10">
      <c r="A17" s="21">
        <v>45568</v>
      </c>
      <c r="B17" s="16" t="s">
        <v>71</v>
      </c>
      <c r="C17" s="14" t="s">
        <v>31</v>
      </c>
      <c r="D17" s="17">
        <v>128</v>
      </c>
      <c r="E17" s="17">
        <v>118</v>
      </c>
      <c r="F17" s="17">
        <v>150</v>
      </c>
      <c r="G17" s="17">
        <v>138</v>
      </c>
      <c r="H17" s="18">
        <v>150</v>
      </c>
      <c r="I17" s="19">
        <f t="shared" si="0"/>
        <v>1500</v>
      </c>
      <c r="J17" s="20" t="s">
        <v>30</v>
      </c>
    </row>
    <row r="18" spans="1:10">
      <c r="A18" s="21">
        <v>45569</v>
      </c>
      <c r="B18" s="16" t="s">
        <v>81</v>
      </c>
      <c r="C18" s="14" t="s">
        <v>29</v>
      </c>
      <c r="D18" s="17">
        <v>62</v>
      </c>
      <c r="E18" s="17">
        <v>59</v>
      </c>
      <c r="F18" s="17">
        <v>70</v>
      </c>
      <c r="G18" s="17">
        <v>70</v>
      </c>
      <c r="H18" s="18">
        <v>425</v>
      </c>
      <c r="I18" s="19">
        <f t="shared" si="0"/>
        <v>3400</v>
      </c>
      <c r="J18" s="20" t="s">
        <v>30</v>
      </c>
    </row>
    <row r="19" spans="1:10">
      <c r="A19" s="21">
        <v>45569</v>
      </c>
      <c r="B19" s="16" t="s">
        <v>82</v>
      </c>
      <c r="C19" s="14" t="s">
        <v>31</v>
      </c>
      <c r="D19" s="17">
        <v>50</v>
      </c>
      <c r="E19" s="17">
        <v>47</v>
      </c>
      <c r="F19" s="17">
        <v>58</v>
      </c>
      <c r="G19" s="17">
        <v>53.5</v>
      </c>
      <c r="H19" s="18">
        <v>600</v>
      </c>
      <c r="I19" s="19">
        <f t="shared" si="0"/>
        <v>2100</v>
      </c>
      <c r="J19" s="20" t="s">
        <v>30</v>
      </c>
    </row>
    <row r="20" spans="1:10">
      <c r="A20" s="21">
        <v>45569</v>
      </c>
      <c r="B20" s="16" t="s">
        <v>83</v>
      </c>
      <c r="C20" s="14" t="s">
        <v>31</v>
      </c>
      <c r="D20" s="17">
        <v>52</v>
      </c>
      <c r="E20" s="17">
        <v>48</v>
      </c>
      <c r="F20" s="17">
        <v>62</v>
      </c>
      <c r="G20" s="17">
        <v>56.2</v>
      </c>
      <c r="H20" s="18">
        <v>400</v>
      </c>
      <c r="I20" s="19">
        <f t="shared" si="0"/>
        <v>1680.0000000000011</v>
      </c>
      <c r="J20" s="20" t="s">
        <v>30</v>
      </c>
    </row>
    <row r="21" spans="1:10">
      <c r="A21" s="21">
        <v>45569</v>
      </c>
      <c r="B21" s="16" t="s">
        <v>84</v>
      </c>
      <c r="C21" s="14" t="s">
        <v>31</v>
      </c>
      <c r="D21" s="17">
        <v>210</v>
      </c>
      <c r="E21" s="17">
        <v>170</v>
      </c>
      <c r="F21" s="17">
        <v>280</v>
      </c>
      <c r="G21" s="17">
        <v>235</v>
      </c>
      <c r="H21" s="18">
        <v>25</v>
      </c>
      <c r="I21" s="19">
        <f t="shared" si="0"/>
        <v>625</v>
      </c>
      <c r="J21" s="20" t="s">
        <v>30</v>
      </c>
    </row>
    <row r="22" spans="1:10">
      <c r="A22" s="21">
        <v>45569</v>
      </c>
      <c r="B22" s="16" t="s">
        <v>85</v>
      </c>
      <c r="C22" s="14" t="s">
        <v>31</v>
      </c>
      <c r="D22" s="17">
        <v>45</v>
      </c>
      <c r="E22" s="17">
        <v>40</v>
      </c>
      <c r="F22" s="17">
        <v>55</v>
      </c>
      <c r="G22" s="17">
        <v>52.5</v>
      </c>
      <c r="H22" s="18">
        <v>350</v>
      </c>
      <c r="I22" s="19">
        <f t="shared" si="0"/>
        <v>2625</v>
      </c>
      <c r="J22" s="20" t="s">
        <v>30</v>
      </c>
    </row>
    <row r="23" spans="1:10">
      <c r="A23" s="21">
        <v>45569</v>
      </c>
      <c r="B23" s="16" t="s">
        <v>86</v>
      </c>
      <c r="C23" s="14" t="s">
        <v>31</v>
      </c>
      <c r="D23" s="17">
        <v>94</v>
      </c>
      <c r="E23" s="17">
        <v>88</v>
      </c>
      <c r="F23" s="17">
        <v>106</v>
      </c>
      <c r="G23" s="17">
        <v>106</v>
      </c>
      <c r="H23" s="18">
        <v>225</v>
      </c>
      <c r="I23" s="19">
        <f t="shared" si="0"/>
        <v>2700</v>
      </c>
      <c r="J23" s="20" t="s">
        <v>30</v>
      </c>
    </row>
    <row r="24" spans="1:10">
      <c r="A24" s="21">
        <v>45572</v>
      </c>
      <c r="B24" s="16" t="s">
        <v>76</v>
      </c>
      <c r="C24" s="14" t="s">
        <v>29</v>
      </c>
      <c r="D24" s="17">
        <v>220</v>
      </c>
      <c r="E24" s="17">
        <v>209</v>
      </c>
      <c r="F24" s="17">
        <v>245</v>
      </c>
      <c r="G24" s="17">
        <v>245</v>
      </c>
      <c r="H24" s="18">
        <v>150</v>
      </c>
      <c r="I24" s="19">
        <f t="shared" si="0"/>
        <v>3750</v>
      </c>
      <c r="J24" s="20" t="s">
        <v>30</v>
      </c>
    </row>
    <row r="25" spans="1:10">
      <c r="A25" s="21">
        <v>45572</v>
      </c>
      <c r="B25" s="16" t="s">
        <v>77</v>
      </c>
      <c r="C25" s="14" t="s">
        <v>31</v>
      </c>
      <c r="D25" s="17">
        <v>23</v>
      </c>
      <c r="E25" s="17">
        <v>21</v>
      </c>
      <c r="F25" s="17">
        <v>28</v>
      </c>
      <c r="G25" s="17">
        <v>28</v>
      </c>
      <c r="H25" s="18">
        <v>825</v>
      </c>
      <c r="I25" s="19">
        <f t="shared" si="0"/>
        <v>4125</v>
      </c>
      <c r="J25" s="20" t="s">
        <v>30</v>
      </c>
    </row>
    <row r="26" spans="1:10">
      <c r="A26" s="21">
        <v>45572</v>
      </c>
      <c r="B26" s="16" t="s">
        <v>78</v>
      </c>
      <c r="C26" s="14" t="s">
        <v>31</v>
      </c>
      <c r="D26" s="17">
        <v>70</v>
      </c>
      <c r="E26" s="17">
        <v>30</v>
      </c>
      <c r="F26" s="17">
        <v>120</v>
      </c>
      <c r="G26" s="17">
        <v>120</v>
      </c>
      <c r="H26" s="18">
        <v>50</v>
      </c>
      <c r="I26" s="19">
        <f t="shared" si="0"/>
        <v>2500</v>
      </c>
      <c r="J26" s="20" t="s">
        <v>30</v>
      </c>
    </row>
    <row r="27" spans="1:10">
      <c r="A27" s="21">
        <v>45572</v>
      </c>
      <c r="B27" s="16" t="s">
        <v>79</v>
      </c>
      <c r="C27" s="14" t="s">
        <v>31</v>
      </c>
      <c r="D27" s="17">
        <v>29</v>
      </c>
      <c r="E27" s="17">
        <v>34</v>
      </c>
      <c r="F27" s="17">
        <v>27</v>
      </c>
      <c r="G27" s="17">
        <v>32</v>
      </c>
      <c r="H27" s="18">
        <v>700</v>
      </c>
      <c r="I27" s="19">
        <f t="shared" si="0"/>
        <v>2100</v>
      </c>
      <c r="J27" s="20" t="s">
        <v>30</v>
      </c>
    </row>
    <row r="28" spans="1:10">
      <c r="A28" s="21">
        <v>45572</v>
      </c>
      <c r="B28" s="16" t="s">
        <v>80</v>
      </c>
      <c r="C28" s="14" t="s">
        <v>31</v>
      </c>
      <c r="D28" s="17">
        <v>170</v>
      </c>
      <c r="E28" s="17">
        <v>130</v>
      </c>
      <c r="F28" s="17">
        <v>230</v>
      </c>
      <c r="G28" s="17">
        <v>130</v>
      </c>
      <c r="H28" s="18">
        <v>25</v>
      </c>
      <c r="I28" s="19">
        <f t="shared" si="0"/>
        <v>-1000</v>
      </c>
      <c r="J28" s="20" t="s">
        <v>37</v>
      </c>
    </row>
    <row r="29" spans="1:10">
      <c r="A29" s="21">
        <v>45573</v>
      </c>
      <c r="B29" s="16" t="s">
        <v>102</v>
      </c>
      <c r="C29" s="14" t="s">
        <v>29</v>
      </c>
      <c r="D29" s="17">
        <v>198</v>
      </c>
      <c r="E29" s="17">
        <v>150</v>
      </c>
      <c r="F29" s="17">
        <v>270</v>
      </c>
      <c r="G29" s="17">
        <v>199</v>
      </c>
      <c r="H29" s="18">
        <v>25</v>
      </c>
      <c r="I29" s="19">
        <f t="shared" si="0"/>
        <v>25</v>
      </c>
      <c r="J29" s="20" t="s">
        <v>32</v>
      </c>
    </row>
    <row r="30" spans="1:10">
      <c r="A30" s="21">
        <v>45573</v>
      </c>
      <c r="B30" s="16" t="s">
        <v>103</v>
      </c>
      <c r="C30" s="14" t="s">
        <v>31</v>
      </c>
      <c r="D30" s="17">
        <v>115</v>
      </c>
      <c r="E30" s="17">
        <v>109</v>
      </c>
      <c r="F30" s="17">
        <v>130</v>
      </c>
      <c r="G30" s="17">
        <v>124</v>
      </c>
      <c r="H30" s="18">
        <v>300</v>
      </c>
      <c r="I30" s="19">
        <f t="shared" si="0"/>
        <v>2700</v>
      </c>
      <c r="J30" s="20" t="s">
        <v>30</v>
      </c>
    </row>
    <row r="31" spans="1:10">
      <c r="A31" s="21">
        <v>45573</v>
      </c>
      <c r="B31" s="16" t="s">
        <v>104</v>
      </c>
      <c r="C31" s="14" t="s">
        <v>31</v>
      </c>
      <c r="D31" s="17">
        <v>52</v>
      </c>
      <c r="E31" s="17">
        <v>49</v>
      </c>
      <c r="F31" s="17">
        <v>61</v>
      </c>
      <c r="G31" s="17">
        <v>58.5</v>
      </c>
      <c r="H31" s="18">
        <v>550</v>
      </c>
      <c r="I31" s="19">
        <f t="shared" si="0"/>
        <v>3575</v>
      </c>
      <c r="J31" s="20" t="s">
        <v>30</v>
      </c>
    </row>
    <row r="32" spans="1:10">
      <c r="A32" s="21">
        <v>45573</v>
      </c>
      <c r="B32" s="16" t="s">
        <v>105</v>
      </c>
      <c r="C32" s="14" t="s">
        <v>31</v>
      </c>
      <c r="D32" s="17">
        <v>76</v>
      </c>
      <c r="E32" s="17">
        <v>70</v>
      </c>
      <c r="F32" s="17">
        <v>90</v>
      </c>
      <c r="G32" s="17">
        <v>82.5</v>
      </c>
      <c r="H32" s="18">
        <v>250</v>
      </c>
      <c r="I32" s="19">
        <f t="shared" si="0"/>
        <v>1625</v>
      </c>
      <c r="J32" s="20" t="s">
        <v>30</v>
      </c>
    </row>
    <row r="33" spans="1:13">
      <c r="A33" s="21">
        <v>45573</v>
      </c>
      <c r="B33" s="16" t="s">
        <v>106</v>
      </c>
      <c r="C33" s="14" t="s">
        <v>31</v>
      </c>
      <c r="D33" s="17">
        <v>25.2</v>
      </c>
      <c r="E33" s="17">
        <v>23.7</v>
      </c>
      <c r="F33" s="17">
        <v>29</v>
      </c>
      <c r="G33" s="17">
        <v>28</v>
      </c>
      <c r="H33" s="18">
        <v>1000</v>
      </c>
      <c r="I33" s="19">
        <f t="shared" si="0"/>
        <v>2800.0000000000009</v>
      </c>
      <c r="J33" s="20" t="s">
        <v>30</v>
      </c>
    </row>
    <row r="34" spans="1:13">
      <c r="A34" s="21">
        <v>45573</v>
      </c>
      <c r="B34" s="16" t="s">
        <v>107</v>
      </c>
      <c r="C34" s="14" t="s">
        <v>31</v>
      </c>
      <c r="D34" s="17">
        <v>44</v>
      </c>
      <c r="E34" s="17">
        <v>40</v>
      </c>
      <c r="F34" s="17">
        <v>54</v>
      </c>
      <c r="G34" s="17">
        <v>49</v>
      </c>
      <c r="H34" s="18">
        <v>400</v>
      </c>
      <c r="I34" s="19">
        <f t="shared" si="0"/>
        <v>2000</v>
      </c>
      <c r="J34" s="20" t="s">
        <v>30</v>
      </c>
    </row>
    <row r="35" spans="1:13">
      <c r="A35" s="21">
        <v>45573</v>
      </c>
      <c r="B35" s="16" t="s">
        <v>108</v>
      </c>
      <c r="C35" s="14" t="s">
        <v>31</v>
      </c>
      <c r="D35" s="17">
        <v>22</v>
      </c>
      <c r="E35" s="17">
        <v>0.05</v>
      </c>
      <c r="F35" s="17">
        <v>65</v>
      </c>
      <c r="G35" s="17">
        <v>45</v>
      </c>
      <c r="H35" s="18">
        <v>25</v>
      </c>
      <c r="I35" s="19">
        <f t="shared" si="0"/>
        <v>575</v>
      </c>
      <c r="J35" s="20" t="s">
        <v>30</v>
      </c>
    </row>
    <row r="36" spans="1:13">
      <c r="A36" s="21">
        <v>45573</v>
      </c>
      <c r="B36" s="16" t="s">
        <v>109</v>
      </c>
      <c r="C36" s="14" t="s">
        <v>31</v>
      </c>
      <c r="D36" s="17">
        <v>51</v>
      </c>
      <c r="E36" s="17">
        <v>47</v>
      </c>
      <c r="F36" s="17">
        <v>60</v>
      </c>
      <c r="G36" s="17">
        <v>47</v>
      </c>
      <c r="H36" s="18">
        <v>400</v>
      </c>
      <c r="I36" s="19">
        <f t="shared" si="0"/>
        <v>-1600</v>
      </c>
      <c r="J36" s="20" t="s">
        <v>37</v>
      </c>
    </row>
    <row r="37" spans="1:13">
      <c r="A37" s="21">
        <v>45574</v>
      </c>
      <c r="B37" s="16" t="s">
        <v>120</v>
      </c>
      <c r="C37" s="14" t="s">
        <v>29</v>
      </c>
      <c r="D37" s="17">
        <v>245</v>
      </c>
      <c r="E37" s="17">
        <v>235</v>
      </c>
      <c r="F37" s="17">
        <v>270</v>
      </c>
      <c r="G37" s="17">
        <v>247</v>
      </c>
      <c r="H37" s="18">
        <v>125</v>
      </c>
      <c r="I37" s="19">
        <f t="shared" si="0"/>
        <v>250</v>
      </c>
      <c r="J37" s="20" t="s">
        <v>32</v>
      </c>
    </row>
    <row r="38" spans="1:13">
      <c r="A38" s="21">
        <v>45574</v>
      </c>
      <c r="B38" s="16" t="s">
        <v>121</v>
      </c>
      <c r="C38" s="14" t="s">
        <v>31</v>
      </c>
      <c r="D38" s="17">
        <v>220</v>
      </c>
      <c r="E38" s="17">
        <v>120</v>
      </c>
      <c r="F38" s="17">
        <v>400</v>
      </c>
      <c r="G38" s="17">
        <v>290</v>
      </c>
      <c r="H38" s="18">
        <v>15</v>
      </c>
      <c r="I38" s="19">
        <f t="shared" si="0"/>
        <v>1050</v>
      </c>
      <c r="J38" s="20" t="s">
        <v>30</v>
      </c>
      <c r="M38" s="38"/>
    </row>
    <row r="39" spans="1:13">
      <c r="A39" s="21">
        <v>45574</v>
      </c>
      <c r="B39" s="16" t="s">
        <v>122</v>
      </c>
      <c r="C39" s="14" t="s">
        <v>31</v>
      </c>
      <c r="D39" s="17">
        <v>47</v>
      </c>
      <c r="E39" s="17">
        <v>43</v>
      </c>
      <c r="F39" s="17">
        <v>55</v>
      </c>
      <c r="G39" s="17">
        <v>47</v>
      </c>
      <c r="H39" s="18">
        <v>400</v>
      </c>
      <c r="I39" s="19">
        <f t="shared" si="0"/>
        <v>0</v>
      </c>
      <c r="J39" s="20" t="s">
        <v>32</v>
      </c>
    </row>
    <row r="40" spans="1:13">
      <c r="A40" s="21">
        <v>45574</v>
      </c>
      <c r="B40" s="16" t="s">
        <v>123</v>
      </c>
      <c r="C40" s="14" t="s">
        <v>31</v>
      </c>
      <c r="D40" s="17">
        <v>200</v>
      </c>
      <c r="E40" s="17">
        <v>189</v>
      </c>
      <c r="F40" s="17">
        <v>225</v>
      </c>
      <c r="G40" s="17">
        <v>189</v>
      </c>
      <c r="H40" s="18">
        <v>125</v>
      </c>
      <c r="I40" s="19">
        <f t="shared" si="0"/>
        <v>-1375</v>
      </c>
      <c r="J40" s="20" t="s">
        <v>37</v>
      </c>
    </row>
    <row r="41" spans="1:13">
      <c r="A41" s="21">
        <v>45574</v>
      </c>
      <c r="B41" s="16" t="s">
        <v>124</v>
      </c>
      <c r="C41" s="14" t="s">
        <v>31</v>
      </c>
      <c r="D41" s="17">
        <v>95</v>
      </c>
      <c r="E41" s="17">
        <v>65</v>
      </c>
      <c r="F41" s="17">
        <v>140</v>
      </c>
      <c r="G41" s="17">
        <v>65</v>
      </c>
      <c r="H41" s="18">
        <v>25</v>
      </c>
      <c r="I41" s="19">
        <f t="shared" si="0"/>
        <v>-750</v>
      </c>
      <c r="J41" s="20" t="s">
        <v>37</v>
      </c>
    </row>
    <row r="42" spans="1:13">
      <c r="A42" s="21">
        <v>45574</v>
      </c>
      <c r="B42" s="16" t="s">
        <v>125</v>
      </c>
      <c r="C42" s="14" t="s">
        <v>31</v>
      </c>
      <c r="D42" s="17">
        <v>30</v>
      </c>
      <c r="E42" s="17">
        <v>26</v>
      </c>
      <c r="F42" s="17">
        <v>39</v>
      </c>
      <c r="G42" s="17">
        <v>37</v>
      </c>
      <c r="H42" s="18">
        <v>350</v>
      </c>
      <c r="I42" s="19">
        <f t="shared" si="0"/>
        <v>2450</v>
      </c>
      <c r="J42" s="20" t="s">
        <v>30</v>
      </c>
    </row>
    <row r="43" spans="1:13">
      <c r="A43" s="21">
        <v>45574</v>
      </c>
      <c r="B43" s="16" t="s">
        <v>126</v>
      </c>
      <c r="C43" s="14" t="s">
        <v>31</v>
      </c>
      <c r="D43" s="17">
        <v>79</v>
      </c>
      <c r="E43" s="17">
        <v>75</v>
      </c>
      <c r="F43" s="17">
        <v>88</v>
      </c>
      <c r="G43" s="17">
        <v>75</v>
      </c>
      <c r="H43" s="18">
        <v>350</v>
      </c>
      <c r="I43" s="19">
        <f t="shared" si="0"/>
        <v>-1400</v>
      </c>
      <c r="J43" s="20" t="s">
        <v>37</v>
      </c>
    </row>
    <row r="44" spans="1:13">
      <c r="A44" s="21">
        <v>45574</v>
      </c>
      <c r="B44" s="16" t="s">
        <v>127</v>
      </c>
      <c r="C44" s="14" t="s">
        <v>31</v>
      </c>
      <c r="D44" s="17">
        <v>60</v>
      </c>
      <c r="E44" s="17">
        <v>0.05</v>
      </c>
      <c r="F44" s="17">
        <v>180</v>
      </c>
      <c r="G44" s="17">
        <v>8</v>
      </c>
      <c r="H44" s="18">
        <v>15</v>
      </c>
      <c r="I44" s="19">
        <f t="shared" si="0"/>
        <v>-780</v>
      </c>
      <c r="J44" s="20" t="s">
        <v>38</v>
      </c>
    </row>
    <row r="45" spans="1:13">
      <c r="A45" s="21">
        <v>45575</v>
      </c>
      <c r="B45" s="16" t="s">
        <v>145</v>
      </c>
      <c r="C45" s="14" t="s">
        <v>29</v>
      </c>
      <c r="D45" s="17">
        <v>14.5</v>
      </c>
      <c r="E45" s="17">
        <v>13</v>
      </c>
      <c r="F45" s="17">
        <v>19</v>
      </c>
      <c r="G45" s="17">
        <v>15.9</v>
      </c>
      <c r="H45" s="18">
        <v>1350</v>
      </c>
      <c r="I45" s="19">
        <f t="shared" si="0"/>
        <v>1890.0000000000005</v>
      </c>
      <c r="J45" s="20" t="s">
        <v>30</v>
      </c>
    </row>
    <row r="46" spans="1:13">
      <c r="A46" s="21">
        <v>45575</v>
      </c>
      <c r="B46" s="16" t="s">
        <v>146</v>
      </c>
      <c r="C46" s="14" t="s">
        <v>31</v>
      </c>
      <c r="D46" s="17">
        <v>9.4</v>
      </c>
      <c r="E46" s="17">
        <v>8.4</v>
      </c>
      <c r="F46" s="17">
        <v>12</v>
      </c>
      <c r="G46" s="17">
        <v>9.5</v>
      </c>
      <c r="H46" s="18">
        <v>1500</v>
      </c>
      <c r="I46" s="19">
        <f t="shared" si="0"/>
        <v>149.99999999999946</v>
      </c>
      <c r="J46" s="20" t="s">
        <v>39</v>
      </c>
    </row>
    <row r="47" spans="1:13">
      <c r="A47" s="21">
        <v>45575</v>
      </c>
      <c r="B47" s="16" t="s">
        <v>147</v>
      </c>
      <c r="C47" s="14" t="s">
        <v>31</v>
      </c>
      <c r="D47" s="17">
        <v>50</v>
      </c>
      <c r="E47" s="17">
        <v>47</v>
      </c>
      <c r="F47" s="17">
        <v>60</v>
      </c>
      <c r="G47" s="17">
        <v>56.5</v>
      </c>
      <c r="H47" s="18">
        <v>550</v>
      </c>
      <c r="I47" s="19">
        <f t="shared" si="0"/>
        <v>3575</v>
      </c>
      <c r="J47" s="20" t="s">
        <v>30</v>
      </c>
    </row>
    <row r="48" spans="1:13">
      <c r="A48" s="21">
        <v>45575</v>
      </c>
      <c r="B48" s="16" t="s">
        <v>148</v>
      </c>
      <c r="C48" s="14" t="s">
        <v>31</v>
      </c>
      <c r="D48" s="17">
        <v>122</v>
      </c>
      <c r="E48" s="17">
        <v>116</v>
      </c>
      <c r="F48" s="17">
        <v>134</v>
      </c>
      <c r="G48" s="17">
        <v>134</v>
      </c>
      <c r="H48" s="18">
        <v>300</v>
      </c>
      <c r="I48" s="19">
        <f t="shared" si="0"/>
        <v>3600</v>
      </c>
      <c r="J48" s="20" t="s">
        <v>30</v>
      </c>
    </row>
    <row r="49" spans="1:10">
      <c r="A49" s="21">
        <v>45575</v>
      </c>
      <c r="B49" s="16" t="s">
        <v>149</v>
      </c>
      <c r="C49" s="14" t="s">
        <v>31</v>
      </c>
      <c r="D49" s="17">
        <v>38</v>
      </c>
      <c r="E49" s="17">
        <v>0.05</v>
      </c>
      <c r="F49" s="17">
        <v>100</v>
      </c>
      <c r="G49" s="17">
        <v>25</v>
      </c>
      <c r="H49" s="18">
        <v>25</v>
      </c>
      <c r="I49" s="19">
        <f t="shared" si="0"/>
        <v>-325</v>
      </c>
      <c r="J49" s="20" t="s">
        <v>39</v>
      </c>
    </row>
    <row r="50" spans="1:10">
      <c r="A50" s="21">
        <v>45575</v>
      </c>
      <c r="B50" s="16" t="s">
        <v>150</v>
      </c>
      <c r="C50" s="14" t="s">
        <v>31</v>
      </c>
      <c r="D50" s="17">
        <v>46</v>
      </c>
      <c r="E50" s="17">
        <v>42</v>
      </c>
      <c r="F50" s="17">
        <v>55</v>
      </c>
      <c r="G50" s="17">
        <v>55</v>
      </c>
      <c r="H50" s="18">
        <v>400</v>
      </c>
      <c r="I50" s="19">
        <f t="shared" si="0"/>
        <v>3600</v>
      </c>
      <c r="J50" s="20" t="s">
        <v>30</v>
      </c>
    </row>
    <row r="51" spans="1:10">
      <c r="A51" s="21">
        <v>45575</v>
      </c>
      <c r="B51" s="16" t="s">
        <v>151</v>
      </c>
      <c r="C51" s="14" t="s">
        <v>31</v>
      </c>
      <c r="D51" s="17">
        <v>380</v>
      </c>
      <c r="E51" s="17">
        <v>300</v>
      </c>
      <c r="F51" s="17">
        <v>600</v>
      </c>
      <c r="G51" s="17">
        <v>450</v>
      </c>
      <c r="H51" s="18">
        <v>15</v>
      </c>
      <c r="I51" s="19">
        <f t="shared" si="0"/>
        <v>1050</v>
      </c>
      <c r="J51" s="20" t="s">
        <v>30</v>
      </c>
    </row>
    <row r="52" spans="1:10">
      <c r="A52" s="21">
        <v>45575</v>
      </c>
      <c r="B52" s="16" t="s">
        <v>152</v>
      </c>
      <c r="C52" s="14" t="s">
        <v>31</v>
      </c>
      <c r="D52" s="17">
        <v>18</v>
      </c>
      <c r="E52" s="17">
        <v>16</v>
      </c>
      <c r="F52" s="17">
        <v>24</v>
      </c>
      <c r="G52" s="17">
        <v>16</v>
      </c>
      <c r="H52" s="18">
        <v>900</v>
      </c>
      <c r="I52" s="19">
        <f t="shared" si="0"/>
        <v>-1800</v>
      </c>
      <c r="J52" s="20" t="s">
        <v>37</v>
      </c>
    </row>
    <row r="53" spans="1:10">
      <c r="A53" s="21">
        <v>45575</v>
      </c>
      <c r="B53" s="16" t="s">
        <v>153</v>
      </c>
      <c r="C53" s="14" t="s">
        <v>31</v>
      </c>
      <c r="D53" s="17">
        <v>7</v>
      </c>
      <c r="E53" s="17">
        <v>0.05</v>
      </c>
      <c r="F53" s="17">
        <v>50</v>
      </c>
      <c r="G53" s="17">
        <v>2</v>
      </c>
      <c r="H53" s="18">
        <v>25</v>
      </c>
      <c r="I53" s="19">
        <f t="shared" si="0"/>
        <v>-125</v>
      </c>
      <c r="J53" s="20" t="s">
        <v>38</v>
      </c>
    </row>
    <row r="54" spans="1:10">
      <c r="A54" s="21">
        <v>45576</v>
      </c>
      <c r="B54" s="16" t="s">
        <v>165</v>
      </c>
      <c r="C54" s="14" t="s">
        <v>29</v>
      </c>
      <c r="D54" s="17">
        <v>21</v>
      </c>
      <c r="E54" s="17">
        <v>25</v>
      </c>
      <c r="F54" s="17">
        <v>19.600000000000001</v>
      </c>
      <c r="G54" s="17">
        <v>23.5</v>
      </c>
      <c r="H54" s="18">
        <v>1400</v>
      </c>
      <c r="I54" s="19">
        <f t="shared" si="0"/>
        <v>3500</v>
      </c>
      <c r="J54" s="20" t="s">
        <v>30</v>
      </c>
    </row>
    <row r="55" spans="1:10">
      <c r="A55" s="21">
        <v>45576</v>
      </c>
      <c r="B55" s="16" t="s">
        <v>166</v>
      </c>
      <c r="C55" s="14" t="s">
        <v>31</v>
      </c>
      <c r="D55" s="17">
        <v>28.4</v>
      </c>
      <c r="E55" s="17">
        <v>26</v>
      </c>
      <c r="F55" s="17">
        <v>34</v>
      </c>
      <c r="G55" s="17">
        <v>26</v>
      </c>
      <c r="H55" s="18">
        <v>675</v>
      </c>
      <c r="I55" s="19">
        <f t="shared" si="0"/>
        <v>-1619.9999999999991</v>
      </c>
      <c r="J55" s="20" t="s">
        <v>37</v>
      </c>
    </row>
    <row r="56" spans="1:10">
      <c r="A56" s="21">
        <v>45576</v>
      </c>
      <c r="B56" s="16" t="s">
        <v>149</v>
      </c>
      <c r="C56" s="14" t="s">
        <v>34</v>
      </c>
      <c r="D56" s="17">
        <v>125</v>
      </c>
      <c r="E56" s="17">
        <v>155</v>
      </c>
      <c r="F56" s="17">
        <v>80</v>
      </c>
      <c r="G56" s="17">
        <v>125</v>
      </c>
      <c r="H56" s="18">
        <v>25</v>
      </c>
      <c r="I56" s="19">
        <f t="shared" si="0"/>
        <v>0</v>
      </c>
      <c r="J56" s="20" t="s">
        <v>38</v>
      </c>
    </row>
    <row r="57" spans="1:10">
      <c r="A57" s="21">
        <v>45576</v>
      </c>
      <c r="B57" s="16" t="s">
        <v>167</v>
      </c>
      <c r="C57" s="14" t="s">
        <v>31</v>
      </c>
      <c r="D57" s="17">
        <v>70</v>
      </c>
      <c r="E57" s="17">
        <v>65</v>
      </c>
      <c r="F57" s="17">
        <v>82</v>
      </c>
      <c r="G57" s="17">
        <v>76</v>
      </c>
      <c r="H57" s="18">
        <v>300</v>
      </c>
      <c r="I57" s="19">
        <f t="shared" si="0"/>
        <v>1800</v>
      </c>
      <c r="J57" s="20" t="s">
        <v>30</v>
      </c>
    </row>
    <row r="58" spans="1:10">
      <c r="A58" s="21">
        <v>45576</v>
      </c>
      <c r="B58" s="16" t="s">
        <v>168</v>
      </c>
      <c r="C58" s="14" t="s">
        <v>31</v>
      </c>
      <c r="D58" s="17">
        <v>45</v>
      </c>
      <c r="E58" s="17">
        <v>40</v>
      </c>
      <c r="F58" s="17">
        <v>55</v>
      </c>
      <c r="G58" s="17">
        <v>40</v>
      </c>
      <c r="H58" s="18">
        <v>400</v>
      </c>
      <c r="I58" s="19">
        <f t="shared" si="0"/>
        <v>-2000</v>
      </c>
      <c r="J58" s="20" t="s">
        <v>37</v>
      </c>
    </row>
    <row r="59" spans="1:10">
      <c r="A59" s="21">
        <v>45579</v>
      </c>
      <c r="B59" s="16" t="s">
        <v>151</v>
      </c>
      <c r="C59" s="14" t="s">
        <v>29</v>
      </c>
      <c r="D59" s="17">
        <v>320</v>
      </c>
      <c r="E59" s="17">
        <v>500</v>
      </c>
      <c r="F59" s="17">
        <v>240</v>
      </c>
      <c r="G59" s="17">
        <v>375</v>
      </c>
      <c r="H59" s="18">
        <v>15</v>
      </c>
      <c r="I59" s="19">
        <f t="shared" si="0"/>
        <v>825</v>
      </c>
      <c r="J59" s="20" t="s">
        <v>30</v>
      </c>
    </row>
    <row r="60" spans="1:10">
      <c r="A60" s="21">
        <v>45579</v>
      </c>
      <c r="B60" s="16" t="s">
        <v>177</v>
      </c>
      <c r="C60" s="14" t="s">
        <v>31</v>
      </c>
      <c r="D60" s="17">
        <v>100</v>
      </c>
      <c r="E60" s="17">
        <v>94</v>
      </c>
      <c r="F60" s="17">
        <v>115</v>
      </c>
      <c r="G60" s="17">
        <v>94</v>
      </c>
      <c r="H60" s="18">
        <v>225</v>
      </c>
      <c r="I60" s="19">
        <f t="shared" si="0"/>
        <v>-1350</v>
      </c>
      <c r="J60" s="20" t="s">
        <v>37</v>
      </c>
    </row>
    <row r="61" spans="1:10">
      <c r="A61" s="21">
        <v>45579</v>
      </c>
      <c r="B61" s="16" t="s">
        <v>178</v>
      </c>
      <c r="C61" s="14" t="s">
        <v>31</v>
      </c>
      <c r="D61" s="17">
        <v>39</v>
      </c>
      <c r="E61" s="17">
        <v>36</v>
      </c>
      <c r="F61" s="17">
        <v>48</v>
      </c>
      <c r="G61" s="17">
        <v>43.8</v>
      </c>
      <c r="H61" s="18">
        <v>600</v>
      </c>
      <c r="I61" s="19">
        <f t="shared" si="0"/>
        <v>2879.9999999999982</v>
      </c>
      <c r="J61" s="20" t="s">
        <v>30</v>
      </c>
    </row>
    <row r="62" spans="1:10">
      <c r="A62" s="21">
        <v>45579</v>
      </c>
      <c r="B62" s="16" t="s">
        <v>179</v>
      </c>
      <c r="C62" s="14" t="s">
        <v>31</v>
      </c>
      <c r="D62" s="17">
        <v>85</v>
      </c>
      <c r="E62" s="17">
        <v>80</v>
      </c>
      <c r="F62" s="17">
        <v>96</v>
      </c>
      <c r="G62" s="17">
        <v>80</v>
      </c>
      <c r="H62" s="18">
        <v>275</v>
      </c>
      <c r="I62" s="19">
        <f t="shared" si="0"/>
        <v>-1375</v>
      </c>
      <c r="J62" s="20" t="s">
        <v>37</v>
      </c>
    </row>
    <row r="63" spans="1:10">
      <c r="A63" s="21">
        <v>45579</v>
      </c>
      <c r="B63" s="16" t="s">
        <v>122</v>
      </c>
      <c r="C63" s="14" t="s">
        <v>31</v>
      </c>
      <c r="D63" s="17">
        <v>35</v>
      </c>
      <c r="E63" s="17">
        <v>32</v>
      </c>
      <c r="F63" s="17">
        <v>42</v>
      </c>
      <c r="G63" s="17">
        <v>38.9</v>
      </c>
      <c r="H63" s="18">
        <v>400</v>
      </c>
      <c r="I63" s="19">
        <f t="shared" si="0"/>
        <v>1559.9999999999995</v>
      </c>
      <c r="J63" s="20" t="s">
        <v>30</v>
      </c>
    </row>
    <row r="64" spans="1:10">
      <c r="A64" s="21">
        <v>45579</v>
      </c>
      <c r="B64" s="16" t="s">
        <v>180</v>
      </c>
      <c r="C64" s="14" t="s">
        <v>31</v>
      </c>
      <c r="D64" s="17">
        <v>140</v>
      </c>
      <c r="E64" s="17">
        <v>110</v>
      </c>
      <c r="F64" s="17">
        <v>200</v>
      </c>
      <c r="G64" s="17">
        <v>140</v>
      </c>
      <c r="H64" s="18">
        <v>25</v>
      </c>
      <c r="I64" s="19">
        <f t="shared" si="0"/>
        <v>0</v>
      </c>
      <c r="J64" s="20" t="s">
        <v>32</v>
      </c>
    </row>
    <row r="65" spans="1:10">
      <c r="A65" s="21">
        <v>45579</v>
      </c>
      <c r="B65" s="16" t="s">
        <v>181</v>
      </c>
      <c r="C65" s="14" t="s">
        <v>31</v>
      </c>
      <c r="D65" s="17">
        <v>75</v>
      </c>
      <c r="E65" s="17">
        <v>65</v>
      </c>
      <c r="F65" s="17">
        <v>95</v>
      </c>
      <c r="G65" s="17">
        <v>75.5</v>
      </c>
      <c r="H65" s="18">
        <v>150</v>
      </c>
      <c r="I65" s="19">
        <f t="shared" si="0"/>
        <v>75</v>
      </c>
      <c r="J65" s="20" t="s">
        <v>32</v>
      </c>
    </row>
    <row r="66" spans="1:10">
      <c r="A66" s="21">
        <v>45580</v>
      </c>
      <c r="B66" s="16" t="s">
        <v>194</v>
      </c>
      <c r="C66" s="14" t="s">
        <v>29</v>
      </c>
      <c r="D66" s="17">
        <v>40</v>
      </c>
      <c r="E66" s="17">
        <v>36</v>
      </c>
      <c r="F66" s="17">
        <v>48</v>
      </c>
      <c r="G66" s="17">
        <v>36</v>
      </c>
      <c r="H66" s="18">
        <v>400</v>
      </c>
      <c r="I66" s="19">
        <f t="shared" si="0"/>
        <v>-1600</v>
      </c>
      <c r="J66" s="20" t="s">
        <v>37</v>
      </c>
    </row>
    <row r="67" spans="1:10">
      <c r="A67" s="21">
        <v>45580</v>
      </c>
      <c r="B67" s="16" t="s">
        <v>195</v>
      </c>
      <c r="C67" s="14" t="s">
        <v>29</v>
      </c>
      <c r="D67" s="17">
        <v>10</v>
      </c>
      <c r="E67" s="17">
        <v>9</v>
      </c>
      <c r="F67" s="17">
        <v>12.5</v>
      </c>
      <c r="G67" s="17">
        <v>11.25</v>
      </c>
      <c r="H67" s="18">
        <v>1800</v>
      </c>
      <c r="I67" s="19">
        <f t="shared" si="0"/>
        <v>2250</v>
      </c>
      <c r="J67" s="20" t="s">
        <v>30</v>
      </c>
    </row>
    <row r="68" spans="1:10">
      <c r="A68" s="21">
        <v>45580</v>
      </c>
      <c r="B68" s="16" t="s">
        <v>196</v>
      </c>
      <c r="C68" s="14" t="s">
        <v>31</v>
      </c>
      <c r="D68" s="17">
        <v>150</v>
      </c>
      <c r="E68" s="17">
        <v>140</v>
      </c>
      <c r="F68" s="17">
        <v>170</v>
      </c>
      <c r="G68" s="17">
        <v>170</v>
      </c>
      <c r="H68" s="18">
        <v>125</v>
      </c>
      <c r="I68" s="19">
        <f t="shared" ref="I68:I131" si="1">+H68*(G68-D68)</f>
        <v>2500</v>
      </c>
      <c r="J68" s="20" t="s">
        <v>30</v>
      </c>
    </row>
    <row r="69" spans="1:10">
      <c r="A69" s="21">
        <v>45580</v>
      </c>
      <c r="B69" s="16" t="s">
        <v>197</v>
      </c>
      <c r="C69" s="14" t="s">
        <v>31</v>
      </c>
      <c r="D69" s="17">
        <v>110</v>
      </c>
      <c r="E69" s="17">
        <v>80</v>
      </c>
      <c r="F69" s="17">
        <v>160</v>
      </c>
      <c r="G69" s="17">
        <v>130</v>
      </c>
      <c r="H69" s="18">
        <v>25</v>
      </c>
      <c r="I69" s="19">
        <f t="shared" si="1"/>
        <v>500</v>
      </c>
      <c r="J69" s="20" t="s">
        <v>30</v>
      </c>
    </row>
    <row r="70" spans="1:10">
      <c r="A70" s="21">
        <v>45580</v>
      </c>
      <c r="B70" s="16" t="s">
        <v>198</v>
      </c>
      <c r="C70" s="14" t="s">
        <v>31</v>
      </c>
      <c r="D70" s="17">
        <v>115</v>
      </c>
      <c r="E70" s="17">
        <v>105</v>
      </c>
      <c r="F70" s="17">
        <v>135</v>
      </c>
      <c r="G70" s="17">
        <v>117</v>
      </c>
      <c r="H70" s="18">
        <v>150</v>
      </c>
      <c r="I70" s="19">
        <f t="shared" si="1"/>
        <v>300</v>
      </c>
      <c r="J70" s="20" t="s">
        <v>32</v>
      </c>
    </row>
    <row r="71" spans="1:10">
      <c r="A71" s="21">
        <v>45580</v>
      </c>
      <c r="B71" s="16" t="s">
        <v>199</v>
      </c>
      <c r="C71" s="14" t="s">
        <v>31</v>
      </c>
      <c r="D71" s="17">
        <v>35</v>
      </c>
      <c r="E71" s="17">
        <v>32</v>
      </c>
      <c r="F71" s="17">
        <v>43</v>
      </c>
      <c r="G71" s="17">
        <v>40</v>
      </c>
      <c r="H71" s="18">
        <v>500</v>
      </c>
      <c r="I71" s="19">
        <f t="shared" si="1"/>
        <v>2500</v>
      </c>
      <c r="J71" s="20" t="s">
        <v>30</v>
      </c>
    </row>
    <row r="72" spans="1:10">
      <c r="A72" s="21">
        <v>45580</v>
      </c>
      <c r="B72" s="16" t="s">
        <v>200</v>
      </c>
      <c r="C72" s="14" t="s">
        <v>31</v>
      </c>
      <c r="D72" s="17">
        <v>18</v>
      </c>
      <c r="E72" s="17">
        <v>0.05</v>
      </c>
      <c r="F72" s="17">
        <v>60</v>
      </c>
      <c r="G72" s="17">
        <v>7</v>
      </c>
      <c r="H72" s="18">
        <v>25</v>
      </c>
      <c r="I72" s="19">
        <f t="shared" si="1"/>
        <v>-275</v>
      </c>
      <c r="J72" s="20" t="s">
        <v>39</v>
      </c>
    </row>
    <row r="73" spans="1:10">
      <c r="A73" s="21">
        <v>45581</v>
      </c>
      <c r="B73" s="16" t="s">
        <v>211</v>
      </c>
      <c r="C73" s="14" t="s">
        <v>29</v>
      </c>
      <c r="D73" s="17">
        <v>34</v>
      </c>
      <c r="E73" s="17">
        <v>30</v>
      </c>
      <c r="F73" s="17">
        <v>42</v>
      </c>
      <c r="G73" s="17">
        <v>30</v>
      </c>
      <c r="H73" s="18">
        <v>475</v>
      </c>
      <c r="I73" s="19">
        <f t="shared" si="1"/>
        <v>-1900</v>
      </c>
      <c r="J73" s="20" t="s">
        <v>37</v>
      </c>
    </row>
    <row r="74" spans="1:10">
      <c r="A74" s="21">
        <v>45581</v>
      </c>
      <c r="B74" s="16" t="s">
        <v>212</v>
      </c>
      <c r="C74" s="14" t="s">
        <v>31</v>
      </c>
      <c r="D74" s="17">
        <v>64</v>
      </c>
      <c r="E74" s="17">
        <v>59</v>
      </c>
      <c r="F74" s="17">
        <v>74</v>
      </c>
      <c r="G74" s="17">
        <v>70</v>
      </c>
      <c r="H74" s="18">
        <v>300</v>
      </c>
      <c r="I74" s="19">
        <f t="shared" si="1"/>
        <v>1800</v>
      </c>
      <c r="J74" s="20" t="s">
        <v>30</v>
      </c>
    </row>
    <row r="75" spans="1:10">
      <c r="A75" s="21">
        <v>45581</v>
      </c>
      <c r="B75" s="16" t="s">
        <v>181</v>
      </c>
      <c r="C75" s="14" t="s">
        <v>31</v>
      </c>
      <c r="D75" s="17">
        <v>75</v>
      </c>
      <c r="E75" s="17">
        <v>65</v>
      </c>
      <c r="F75" s="17">
        <v>95</v>
      </c>
      <c r="G75" s="17">
        <v>65</v>
      </c>
      <c r="H75" s="18">
        <v>150</v>
      </c>
      <c r="I75" s="19">
        <f t="shared" si="1"/>
        <v>-1500</v>
      </c>
      <c r="J75" s="20" t="s">
        <v>37</v>
      </c>
    </row>
    <row r="76" spans="1:10">
      <c r="A76" s="21">
        <v>45581</v>
      </c>
      <c r="B76" s="16" t="s">
        <v>213</v>
      </c>
      <c r="C76" s="14" t="s">
        <v>31</v>
      </c>
      <c r="D76" s="17">
        <v>30</v>
      </c>
      <c r="E76" s="17">
        <v>26</v>
      </c>
      <c r="F76" s="17">
        <v>38</v>
      </c>
      <c r="G76" s="17">
        <v>34.5</v>
      </c>
      <c r="H76" s="18">
        <v>407</v>
      </c>
      <c r="I76" s="19">
        <f t="shared" si="1"/>
        <v>1831.5</v>
      </c>
      <c r="J76" s="20" t="s">
        <v>30</v>
      </c>
    </row>
    <row r="77" spans="1:10">
      <c r="A77" s="21">
        <v>45581</v>
      </c>
      <c r="B77" s="16" t="s">
        <v>214</v>
      </c>
      <c r="C77" s="14" t="s">
        <v>31</v>
      </c>
      <c r="D77" s="17">
        <v>68</v>
      </c>
      <c r="E77" s="17">
        <v>61</v>
      </c>
      <c r="F77" s="17">
        <v>82</v>
      </c>
      <c r="G77" s="17">
        <v>68.5</v>
      </c>
      <c r="H77" s="18">
        <v>175</v>
      </c>
      <c r="I77" s="19">
        <f t="shared" si="1"/>
        <v>87.5</v>
      </c>
      <c r="J77" s="20" t="s">
        <v>39</v>
      </c>
    </row>
    <row r="78" spans="1:10">
      <c r="A78" s="21">
        <v>45581</v>
      </c>
      <c r="B78" s="16" t="s">
        <v>215</v>
      </c>
      <c r="C78" s="14" t="s">
        <v>31</v>
      </c>
      <c r="D78" s="17">
        <v>100</v>
      </c>
      <c r="E78" s="17">
        <v>70</v>
      </c>
      <c r="F78" s="17">
        <v>150</v>
      </c>
      <c r="G78" s="17">
        <v>132</v>
      </c>
      <c r="H78" s="18">
        <v>25</v>
      </c>
      <c r="I78" s="19">
        <f t="shared" si="1"/>
        <v>800</v>
      </c>
      <c r="J78" s="20" t="s">
        <v>30</v>
      </c>
    </row>
    <row r="79" spans="1:10">
      <c r="A79" s="21">
        <v>45581</v>
      </c>
      <c r="B79" s="16" t="s">
        <v>216</v>
      </c>
      <c r="C79" s="14" t="s">
        <v>31</v>
      </c>
      <c r="D79" s="17">
        <v>90</v>
      </c>
      <c r="E79" s="17">
        <v>85</v>
      </c>
      <c r="F79" s="17">
        <v>100</v>
      </c>
      <c r="G79" s="17">
        <v>85</v>
      </c>
      <c r="H79" s="18">
        <v>300</v>
      </c>
      <c r="I79" s="19">
        <f t="shared" si="1"/>
        <v>-1500</v>
      </c>
      <c r="J79" s="20" t="s">
        <v>37</v>
      </c>
    </row>
    <row r="80" spans="1:10">
      <c r="A80" s="21">
        <v>45581</v>
      </c>
      <c r="B80" s="16" t="s">
        <v>217</v>
      </c>
      <c r="C80" s="14" t="s">
        <v>31</v>
      </c>
      <c r="D80" s="17">
        <v>100</v>
      </c>
      <c r="E80" s="17">
        <v>155</v>
      </c>
      <c r="F80" s="17">
        <v>70</v>
      </c>
      <c r="G80" s="17">
        <v>155</v>
      </c>
      <c r="H80" s="18">
        <v>25</v>
      </c>
      <c r="I80" s="19">
        <f t="shared" si="1"/>
        <v>1375</v>
      </c>
      <c r="J80" s="20" t="s">
        <v>30</v>
      </c>
    </row>
    <row r="81" spans="1:10">
      <c r="A81" s="21">
        <v>45581</v>
      </c>
      <c r="B81" s="16" t="s">
        <v>218</v>
      </c>
      <c r="C81" s="14" t="s">
        <v>31</v>
      </c>
      <c r="D81" s="17">
        <v>106</v>
      </c>
      <c r="E81" s="17">
        <v>99</v>
      </c>
      <c r="F81" s="17">
        <v>120</v>
      </c>
      <c r="G81" s="17">
        <v>108</v>
      </c>
      <c r="H81" s="18">
        <v>225</v>
      </c>
      <c r="I81" s="19">
        <f t="shared" si="1"/>
        <v>450</v>
      </c>
      <c r="J81" s="20" t="s">
        <v>39</v>
      </c>
    </row>
    <row r="82" spans="1:10">
      <c r="A82" s="21">
        <v>45581</v>
      </c>
      <c r="B82" s="16" t="s">
        <v>219</v>
      </c>
      <c r="C82" s="14" t="s">
        <v>31</v>
      </c>
      <c r="D82" s="17">
        <v>45</v>
      </c>
      <c r="E82" s="17">
        <v>0.05</v>
      </c>
      <c r="F82" s="17">
        <v>150</v>
      </c>
      <c r="G82" s="17">
        <v>90</v>
      </c>
      <c r="H82" s="18">
        <v>15</v>
      </c>
      <c r="I82" s="19">
        <f t="shared" si="1"/>
        <v>675</v>
      </c>
      <c r="J82" s="20" t="s">
        <v>30</v>
      </c>
    </row>
    <row r="83" spans="1:10">
      <c r="A83" s="21">
        <v>45582</v>
      </c>
      <c r="B83" s="16" t="s">
        <v>229</v>
      </c>
      <c r="C83" s="14" t="s">
        <v>29</v>
      </c>
      <c r="D83" s="17">
        <v>50</v>
      </c>
      <c r="E83" s="17">
        <v>20</v>
      </c>
      <c r="F83" s="17">
        <v>100</v>
      </c>
      <c r="G83" s="17">
        <v>75</v>
      </c>
      <c r="H83" s="18">
        <v>25</v>
      </c>
      <c r="I83" s="19">
        <f t="shared" si="1"/>
        <v>625</v>
      </c>
      <c r="J83" s="20" t="s">
        <v>30</v>
      </c>
    </row>
    <row r="84" spans="1:10">
      <c r="A84" s="21">
        <v>45582</v>
      </c>
      <c r="B84" s="16" t="s">
        <v>230</v>
      </c>
      <c r="C84" s="14" t="s">
        <v>29</v>
      </c>
      <c r="D84" s="17">
        <v>19.399999999999999</v>
      </c>
      <c r="E84" s="17">
        <v>17.5</v>
      </c>
      <c r="F84" s="17">
        <v>25</v>
      </c>
      <c r="G84" s="17">
        <v>21.5</v>
      </c>
      <c r="H84" s="18">
        <v>625</v>
      </c>
      <c r="I84" s="19">
        <f t="shared" si="1"/>
        <v>1312.5000000000009</v>
      </c>
      <c r="J84" s="20" t="s">
        <v>30</v>
      </c>
    </row>
    <row r="85" spans="1:10">
      <c r="A85" s="21">
        <v>45582</v>
      </c>
      <c r="B85" s="16" t="s">
        <v>231</v>
      </c>
      <c r="C85" s="14" t="s">
        <v>31</v>
      </c>
      <c r="D85" s="17">
        <v>10.5</v>
      </c>
      <c r="E85" s="17">
        <v>9.5</v>
      </c>
      <c r="F85" s="17">
        <v>14</v>
      </c>
      <c r="G85" s="17">
        <v>11.6</v>
      </c>
      <c r="H85" s="18">
        <v>2300</v>
      </c>
      <c r="I85" s="19">
        <f t="shared" si="1"/>
        <v>2529.9999999999991</v>
      </c>
      <c r="J85" s="20" t="s">
        <v>30</v>
      </c>
    </row>
    <row r="86" spans="1:10">
      <c r="A86" s="21">
        <v>45582</v>
      </c>
      <c r="B86" s="16" t="s">
        <v>232</v>
      </c>
      <c r="C86" s="14" t="s">
        <v>31</v>
      </c>
      <c r="D86" s="17">
        <v>14.4</v>
      </c>
      <c r="E86" s="17">
        <v>13</v>
      </c>
      <c r="F86" s="17">
        <v>20</v>
      </c>
      <c r="G86" s="17">
        <v>13</v>
      </c>
      <c r="H86" s="18">
        <v>1250</v>
      </c>
      <c r="I86" s="19">
        <f t="shared" si="1"/>
        <v>-1750.0000000000005</v>
      </c>
      <c r="J86" s="20" t="s">
        <v>37</v>
      </c>
    </row>
    <row r="87" spans="1:10">
      <c r="A87" s="21">
        <v>45582</v>
      </c>
      <c r="B87" s="16" t="s">
        <v>233</v>
      </c>
      <c r="C87" s="14" t="s">
        <v>31</v>
      </c>
      <c r="D87" s="17">
        <v>13</v>
      </c>
      <c r="E87" s="17">
        <v>11.8</v>
      </c>
      <c r="F87" s="17">
        <v>16</v>
      </c>
      <c r="G87" s="17">
        <v>13.1</v>
      </c>
      <c r="H87" s="18">
        <v>1300</v>
      </c>
      <c r="I87" s="19">
        <f t="shared" si="1"/>
        <v>129.99999999999955</v>
      </c>
      <c r="J87" s="20" t="s">
        <v>32</v>
      </c>
    </row>
    <row r="88" spans="1:10">
      <c r="A88" s="21">
        <v>45582</v>
      </c>
      <c r="B88" s="16" t="s">
        <v>234</v>
      </c>
      <c r="C88" s="14" t="s">
        <v>31</v>
      </c>
      <c r="D88" s="17">
        <v>28</v>
      </c>
      <c r="E88" s="17">
        <v>0.05</v>
      </c>
      <c r="F88" s="17">
        <v>75</v>
      </c>
      <c r="G88" s="17">
        <v>50</v>
      </c>
      <c r="H88" s="18">
        <v>25</v>
      </c>
      <c r="I88" s="19">
        <f t="shared" si="1"/>
        <v>550</v>
      </c>
      <c r="J88" s="20" t="s">
        <v>30</v>
      </c>
    </row>
    <row r="89" spans="1:10">
      <c r="A89" s="21">
        <v>45582</v>
      </c>
      <c r="B89" s="16" t="s">
        <v>235</v>
      </c>
      <c r="C89" s="14" t="s">
        <v>31</v>
      </c>
      <c r="D89" s="17">
        <v>195</v>
      </c>
      <c r="E89" s="17">
        <v>179</v>
      </c>
      <c r="F89" s="17">
        <v>230</v>
      </c>
      <c r="G89" s="17">
        <v>214.5</v>
      </c>
      <c r="H89" s="18">
        <v>100</v>
      </c>
      <c r="I89" s="19">
        <f t="shared" si="1"/>
        <v>1950</v>
      </c>
      <c r="J89" s="20" t="s">
        <v>30</v>
      </c>
    </row>
    <row r="90" spans="1:10">
      <c r="A90" s="21">
        <v>45582</v>
      </c>
      <c r="B90" s="16" t="s">
        <v>236</v>
      </c>
      <c r="C90" s="14" t="s">
        <v>31</v>
      </c>
      <c r="D90" s="17">
        <v>32</v>
      </c>
      <c r="E90" s="17">
        <v>29.5</v>
      </c>
      <c r="F90" s="17">
        <v>39</v>
      </c>
      <c r="G90" s="17">
        <v>37</v>
      </c>
      <c r="H90" s="18">
        <v>625</v>
      </c>
      <c r="I90" s="19">
        <f t="shared" si="1"/>
        <v>3125</v>
      </c>
      <c r="J90" s="20" t="s">
        <v>30</v>
      </c>
    </row>
    <row r="91" spans="1:10">
      <c r="A91" s="21">
        <v>45582</v>
      </c>
      <c r="B91" s="16" t="s">
        <v>237</v>
      </c>
      <c r="C91" s="14" t="s">
        <v>31</v>
      </c>
      <c r="D91" s="17">
        <v>11</v>
      </c>
      <c r="E91" s="17">
        <v>14</v>
      </c>
      <c r="F91" s="17">
        <v>9.9</v>
      </c>
      <c r="G91" s="17">
        <v>11.7</v>
      </c>
      <c r="H91" s="18">
        <v>1375</v>
      </c>
      <c r="I91" s="19">
        <f t="shared" si="1"/>
        <v>962.49999999999898</v>
      </c>
      <c r="J91" s="20" t="s">
        <v>38</v>
      </c>
    </row>
    <row r="92" spans="1:10">
      <c r="A92" s="21">
        <v>45582</v>
      </c>
      <c r="B92" s="16" t="s">
        <v>238</v>
      </c>
      <c r="C92" s="14" t="s">
        <v>31</v>
      </c>
      <c r="D92" s="17">
        <v>8</v>
      </c>
      <c r="E92" s="17">
        <v>0.05</v>
      </c>
      <c r="F92" s="17">
        <v>30</v>
      </c>
      <c r="G92" s="17">
        <v>0</v>
      </c>
      <c r="H92" s="18">
        <v>25</v>
      </c>
      <c r="I92" s="19">
        <f t="shared" si="1"/>
        <v>-200</v>
      </c>
      <c r="J92" s="20" t="s">
        <v>37</v>
      </c>
    </row>
    <row r="93" spans="1:10">
      <c r="A93" s="21">
        <v>45583</v>
      </c>
      <c r="B93" s="16" t="s">
        <v>246</v>
      </c>
      <c r="C93" s="14" t="s">
        <v>29</v>
      </c>
      <c r="D93" s="17">
        <v>11</v>
      </c>
      <c r="E93" s="17">
        <v>9.5</v>
      </c>
      <c r="F93" s="17">
        <v>16</v>
      </c>
      <c r="G93" s="17">
        <v>12.5</v>
      </c>
      <c r="H93" s="18">
        <v>1500</v>
      </c>
      <c r="I93" s="19">
        <f t="shared" si="1"/>
        <v>2250</v>
      </c>
      <c r="J93" s="20" t="s">
        <v>30</v>
      </c>
    </row>
    <row r="94" spans="1:10">
      <c r="A94" s="21">
        <v>45583</v>
      </c>
      <c r="B94" s="16" t="s">
        <v>247</v>
      </c>
      <c r="C94" s="14" t="s">
        <v>31</v>
      </c>
      <c r="D94" s="17">
        <v>11.5</v>
      </c>
      <c r="E94" s="17">
        <v>10.5</v>
      </c>
      <c r="F94" s="17">
        <v>14</v>
      </c>
      <c r="G94" s="17">
        <v>13.9</v>
      </c>
      <c r="H94" s="18">
        <v>1100</v>
      </c>
      <c r="I94" s="19">
        <f t="shared" si="1"/>
        <v>2640.0000000000005</v>
      </c>
      <c r="J94" s="20" t="s">
        <v>30</v>
      </c>
    </row>
    <row r="95" spans="1:10">
      <c r="A95" s="21">
        <v>45583</v>
      </c>
      <c r="B95" s="16" t="s">
        <v>248</v>
      </c>
      <c r="C95" s="14" t="s">
        <v>31</v>
      </c>
      <c r="D95" s="17">
        <v>80</v>
      </c>
      <c r="E95" s="17">
        <v>75</v>
      </c>
      <c r="F95" s="17">
        <v>90</v>
      </c>
      <c r="G95" s="17">
        <v>75</v>
      </c>
      <c r="H95" s="18">
        <v>350</v>
      </c>
      <c r="I95" s="19">
        <f t="shared" si="1"/>
        <v>-1750</v>
      </c>
      <c r="J95" s="20" t="s">
        <v>37</v>
      </c>
    </row>
    <row r="96" spans="1:10">
      <c r="A96" s="21">
        <v>45583</v>
      </c>
      <c r="B96" s="16" t="s">
        <v>249</v>
      </c>
      <c r="C96" s="14" t="s">
        <v>31</v>
      </c>
      <c r="D96" s="17">
        <v>17</v>
      </c>
      <c r="E96" s="17">
        <v>14</v>
      </c>
      <c r="F96" s="17">
        <v>23</v>
      </c>
      <c r="G96" s="17">
        <v>18</v>
      </c>
      <c r="H96" s="18">
        <v>550</v>
      </c>
      <c r="I96" s="19">
        <f t="shared" si="1"/>
        <v>550</v>
      </c>
      <c r="J96" s="20" t="s">
        <v>39</v>
      </c>
    </row>
    <row r="97" spans="1:10">
      <c r="A97" s="21">
        <v>45583</v>
      </c>
      <c r="B97" s="16" t="s">
        <v>250</v>
      </c>
      <c r="C97" s="14" t="s">
        <v>34</v>
      </c>
      <c r="D97" s="17">
        <v>130</v>
      </c>
      <c r="E97" s="17">
        <v>160</v>
      </c>
      <c r="F97" s="17">
        <v>80</v>
      </c>
      <c r="G97" s="17">
        <v>95</v>
      </c>
      <c r="H97" s="18">
        <v>25</v>
      </c>
      <c r="I97" s="19">
        <f>+H97*(D97-G97)</f>
        <v>875</v>
      </c>
      <c r="J97" s="20" t="s">
        <v>30</v>
      </c>
    </row>
    <row r="98" spans="1:10">
      <c r="A98" s="21">
        <v>45583</v>
      </c>
      <c r="B98" s="16" t="s">
        <v>251</v>
      </c>
      <c r="C98" s="14" t="s">
        <v>31</v>
      </c>
      <c r="D98" s="17">
        <v>24</v>
      </c>
      <c r="E98" s="17">
        <v>21</v>
      </c>
      <c r="F98" s="17">
        <v>30</v>
      </c>
      <c r="G98" s="17">
        <v>27.5</v>
      </c>
      <c r="H98" s="18">
        <v>625</v>
      </c>
      <c r="I98" s="19">
        <f t="shared" si="1"/>
        <v>2187.5</v>
      </c>
      <c r="J98" s="20" t="s">
        <v>30</v>
      </c>
    </row>
    <row r="99" spans="1:10">
      <c r="A99" s="21">
        <v>45583</v>
      </c>
      <c r="B99" s="16" t="s">
        <v>252</v>
      </c>
      <c r="C99" s="14" t="s">
        <v>31</v>
      </c>
      <c r="D99" s="17">
        <v>10.5</v>
      </c>
      <c r="E99" s="17">
        <v>9.6999999999999993</v>
      </c>
      <c r="F99" s="17">
        <v>14</v>
      </c>
      <c r="G99" s="17">
        <v>11.4</v>
      </c>
      <c r="H99" s="18">
        <v>2300</v>
      </c>
      <c r="I99" s="19">
        <f t="shared" si="1"/>
        <v>2070.0000000000009</v>
      </c>
      <c r="J99" s="20" t="s">
        <v>30</v>
      </c>
    </row>
    <row r="100" spans="1:10">
      <c r="A100" s="21">
        <v>45583</v>
      </c>
      <c r="B100" s="16" t="s">
        <v>253</v>
      </c>
      <c r="C100" s="14" t="s">
        <v>31</v>
      </c>
      <c r="D100" s="17">
        <v>340</v>
      </c>
      <c r="E100" s="17">
        <v>275</v>
      </c>
      <c r="F100" s="17">
        <v>500</v>
      </c>
      <c r="G100" s="17">
        <v>415</v>
      </c>
      <c r="H100" s="18">
        <v>15</v>
      </c>
      <c r="I100" s="19">
        <f t="shared" si="1"/>
        <v>1125</v>
      </c>
      <c r="J100" s="20" t="s">
        <v>30</v>
      </c>
    </row>
    <row r="101" spans="1:10">
      <c r="A101" s="21">
        <v>45586</v>
      </c>
      <c r="B101" s="16" t="s">
        <v>263</v>
      </c>
      <c r="C101" s="14" t="s">
        <v>29</v>
      </c>
      <c r="D101" s="17">
        <v>83</v>
      </c>
      <c r="E101" s="17">
        <v>7</v>
      </c>
      <c r="F101" s="17">
        <v>94</v>
      </c>
      <c r="G101" s="17">
        <v>84</v>
      </c>
      <c r="H101" s="18">
        <v>275</v>
      </c>
      <c r="I101" s="19">
        <f t="shared" si="1"/>
        <v>275</v>
      </c>
      <c r="J101" s="20" t="s">
        <v>32</v>
      </c>
    </row>
    <row r="102" spans="1:10">
      <c r="A102" s="21">
        <v>45586</v>
      </c>
      <c r="B102" s="16" t="s">
        <v>264</v>
      </c>
      <c r="C102" s="14" t="s">
        <v>29</v>
      </c>
      <c r="D102" s="17">
        <v>7.5</v>
      </c>
      <c r="E102" s="17">
        <v>6.5</v>
      </c>
      <c r="F102" s="17">
        <v>10</v>
      </c>
      <c r="G102" s="17">
        <v>6.5</v>
      </c>
      <c r="H102" s="18">
        <v>1600</v>
      </c>
      <c r="I102" s="19">
        <f t="shared" si="1"/>
        <v>-1600</v>
      </c>
      <c r="J102" s="20" t="s">
        <v>37</v>
      </c>
    </row>
    <row r="103" spans="1:10">
      <c r="A103" s="21">
        <v>45586</v>
      </c>
      <c r="B103" s="16" t="s">
        <v>265</v>
      </c>
      <c r="C103" s="14" t="s">
        <v>31</v>
      </c>
      <c r="D103" s="17">
        <v>20.5</v>
      </c>
      <c r="E103" s="17">
        <v>17.5</v>
      </c>
      <c r="F103" s="17">
        <v>27</v>
      </c>
      <c r="G103" s="17">
        <v>24</v>
      </c>
      <c r="H103" s="18">
        <v>550</v>
      </c>
      <c r="I103" s="19">
        <f t="shared" si="1"/>
        <v>1925</v>
      </c>
      <c r="J103" s="20" t="s">
        <v>30</v>
      </c>
    </row>
    <row r="104" spans="1:10">
      <c r="A104" s="21">
        <v>45586</v>
      </c>
      <c r="B104" s="16" t="s">
        <v>266</v>
      </c>
      <c r="C104" s="14" t="s">
        <v>29</v>
      </c>
      <c r="D104" s="17">
        <v>10.5</v>
      </c>
      <c r="E104" s="17">
        <v>9.4</v>
      </c>
      <c r="F104" s="17">
        <v>14</v>
      </c>
      <c r="G104" s="17">
        <v>13.5</v>
      </c>
      <c r="H104" s="18">
        <v>1350</v>
      </c>
      <c r="I104" s="19">
        <f t="shared" si="1"/>
        <v>4050</v>
      </c>
      <c r="J104" s="20" t="s">
        <v>30</v>
      </c>
    </row>
    <row r="105" spans="1:10">
      <c r="A105" s="21">
        <v>45586</v>
      </c>
      <c r="B105" s="16" t="s">
        <v>267</v>
      </c>
      <c r="C105" s="14" t="s">
        <v>29</v>
      </c>
      <c r="D105" s="17">
        <v>10.5</v>
      </c>
      <c r="E105" s="17">
        <v>9.5</v>
      </c>
      <c r="F105" s="17">
        <v>14</v>
      </c>
      <c r="G105" s="17">
        <v>12</v>
      </c>
      <c r="H105" s="18">
        <v>1250</v>
      </c>
      <c r="I105" s="19">
        <f t="shared" si="1"/>
        <v>1875</v>
      </c>
      <c r="J105" s="20" t="s">
        <v>30</v>
      </c>
    </row>
    <row r="106" spans="1:10">
      <c r="A106" s="21">
        <v>45586</v>
      </c>
      <c r="B106" s="16" t="s">
        <v>268</v>
      </c>
      <c r="C106" s="14" t="s">
        <v>31</v>
      </c>
      <c r="D106" s="17">
        <v>20.5</v>
      </c>
      <c r="E106" s="17">
        <v>18</v>
      </c>
      <c r="F106" s="17">
        <v>26</v>
      </c>
      <c r="G106" s="17">
        <v>23.5</v>
      </c>
      <c r="H106" s="18">
        <v>650</v>
      </c>
      <c r="I106" s="19">
        <f t="shared" si="1"/>
        <v>1950</v>
      </c>
      <c r="J106" s="20" t="s">
        <v>30</v>
      </c>
    </row>
    <row r="107" spans="1:10">
      <c r="A107" s="21">
        <v>45586</v>
      </c>
      <c r="B107" s="16" t="s">
        <v>269</v>
      </c>
      <c r="C107" s="14" t="s">
        <v>31</v>
      </c>
      <c r="D107" s="17">
        <v>160</v>
      </c>
      <c r="E107" s="17">
        <v>149</v>
      </c>
      <c r="F107" s="17">
        <v>190</v>
      </c>
      <c r="G107" s="17">
        <v>176</v>
      </c>
      <c r="H107" s="18">
        <v>150</v>
      </c>
      <c r="I107" s="19">
        <f t="shared" si="1"/>
        <v>2400</v>
      </c>
      <c r="J107" s="20" t="s">
        <v>30</v>
      </c>
    </row>
    <row r="108" spans="1:10">
      <c r="A108" s="21">
        <v>45586</v>
      </c>
      <c r="B108" s="16" t="s">
        <v>270</v>
      </c>
      <c r="C108" s="14" t="s">
        <v>31</v>
      </c>
      <c r="D108" s="17">
        <v>40</v>
      </c>
      <c r="E108" s="17">
        <v>20</v>
      </c>
      <c r="F108" s="17">
        <v>90</v>
      </c>
      <c r="G108" s="17">
        <v>75</v>
      </c>
      <c r="H108" s="18">
        <v>50</v>
      </c>
      <c r="I108" s="19">
        <f t="shared" si="1"/>
        <v>1750</v>
      </c>
      <c r="J108" s="20" t="s">
        <v>30</v>
      </c>
    </row>
    <row r="109" spans="1:10">
      <c r="A109" s="21">
        <v>45587</v>
      </c>
      <c r="B109" s="16" t="s">
        <v>279</v>
      </c>
      <c r="C109" s="14" t="s">
        <v>29</v>
      </c>
      <c r="D109" s="17">
        <v>72</v>
      </c>
      <c r="E109" s="17">
        <v>68</v>
      </c>
      <c r="F109" s="17">
        <v>82</v>
      </c>
      <c r="G109" s="17">
        <v>82</v>
      </c>
      <c r="H109" s="18">
        <v>275</v>
      </c>
      <c r="I109" s="19">
        <f t="shared" si="1"/>
        <v>2750</v>
      </c>
      <c r="J109" s="20" t="s">
        <v>30</v>
      </c>
    </row>
    <row r="110" spans="1:10">
      <c r="A110" s="21">
        <v>45587</v>
      </c>
      <c r="B110" s="16" t="s">
        <v>280</v>
      </c>
      <c r="C110" s="14" t="s">
        <v>31</v>
      </c>
      <c r="D110" s="17">
        <v>22</v>
      </c>
      <c r="E110" s="17">
        <v>19.899999999999999</v>
      </c>
      <c r="F110" s="17">
        <v>28</v>
      </c>
      <c r="G110" s="17">
        <v>24.5</v>
      </c>
      <c r="H110" s="18">
        <v>700</v>
      </c>
      <c r="I110" s="19">
        <f t="shared" si="1"/>
        <v>1750</v>
      </c>
      <c r="J110" s="20" t="s">
        <v>30</v>
      </c>
    </row>
    <row r="111" spans="1:10">
      <c r="A111" s="21">
        <v>45587</v>
      </c>
      <c r="B111" s="16" t="s">
        <v>281</v>
      </c>
      <c r="C111" s="14" t="s">
        <v>31</v>
      </c>
      <c r="D111" s="17">
        <v>200</v>
      </c>
      <c r="E111" s="17">
        <v>140</v>
      </c>
      <c r="F111" s="17">
        <v>340</v>
      </c>
      <c r="G111" s="17">
        <v>140</v>
      </c>
      <c r="H111" s="18">
        <v>15</v>
      </c>
      <c r="I111" s="19">
        <f t="shared" si="1"/>
        <v>-900</v>
      </c>
      <c r="J111" s="20" t="s">
        <v>37</v>
      </c>
    </row>
    <row r="112" spans="1:10">
      <c r="A112" s="21">
        <v>45587</v>
      </c>
      <c r="B112" s="16" t="s">
        <v>282</v>
      </c>
      <c r="C112" s="14" t="s">
        <v>31</v>
      </c>
      <c r="D112" s="17">
        <v>90</v>
      </c>
      <c r="E112" s="17">
        <v>50</v>
      </c>
      <c r="F112" s="17">
        <v>160</v>
      </c>
      <c r="G112" s="17">
        <v>50</v>
      </c>
      <c r="H112" s="18">
        <v>25</v>
      </c>
      <c r="I112" s="19">
        <f t="shared" si="1"/>
        <v>-1000</v>
      </c>
      <c r="J112" s="20" t="s">
        <v>37</v>
      </c>
    </row>
    <row r="113" spans="1:10">
      <c r="A113" s="21">
        <v>45587</v>
      </c>
      <c r="B113" s="16" t="s">
        <v>283</v>
      </c>
      <c r="C113" s="14" t="s">
        <v>31</v>
      </c>
      <c r="D113" s="17">
        <v>18.5</v>
      </c>
      <c r="E113" s="17">
        <v>16.5</v>
      </c>
      <c r="F113" s="17">
        <v>23</v>
      </c>
      <c r="G113" s="17">
        <v>20.3</v>
      </c>
      <c r="H113" s="18">
        <v>825</v>
      </c>
      <c r="I113" s="19">
        <f t="shared" si="1"/>
        <v>1485.0000000000007</v>
      </c>
      <c r="J113" s="20" t="s">
        <v>30</v>
      </c>
    </row>
    <row r="114" spans="1:10">
      <c r="A114" s="21">
        <v>45587</v>
      </c>
      <c r="B114" s="16" t="s">
        <v>284</v>
      </c>
      <c r="C114" s="14" t="s">
        <v>31</v>
      </c>
      <c r="D114" s="17">
        <v>120</v>
      </c>
      <c r="E114" s="17">
        <v>109</v>
      </c>
      <c r="F114" s="17">
        <v>140</v>
      </c>
      <c r="G114" s="17">
        <v>131</v>
      </c>
      <c r="H114" s="18">
        <v>125</v>
      </c>
      <c r="I114" s="19">
        <f t="shared" si="1"/>
        <v>1375</v>
      </c>
      <c r="J114" s="20" t="s">
        <v>30</v>
      </c>
    </row>
    <row r="115" spans="1:10">
      <c r="A115" s="21">
        <v>45587</v>
      </c>
      <c r="B115" s="16" t="s">
        <v>285</v>
      </c>
      <c r="C115" s="14" t="s">
        <v>31</v>
      </c>
      <c r="D115" s="17">
        <v>31</v>
      </c>
      <c r="E115" s="17">
        <v>28.5</v>
      </c>
      <c r="F115" s="17">
        <v>39</v>
      </c>
      <c r="G115" s="17">
        <v>28.5</v>
      </c>
      <c r="H115" s="18">
        <v>700</v>
      </c>
      <c r="I115" s="19">
        <f t="shared" si="1"/>
        <v>-1750</v>
      </c>
      <c r="J115" s="20" t="s">
        <v>37</v>
      </c>
    </row>
    <row r="116" spans="1:10">
      <c r="A116" s="21">
        <v>45587</v>
      </c>
      <c r="B116" s="16" t="s">
        <v>286</v>
      </c>
      <c r="C116" s="14" t="s">
        <v>31</v>
      </c>
      <c r="D116" s="17">
        <v>100</v>
      </c>
      <c r="E116" s="17">
        <v>95</v>
      </c>
      <c r="F116" s="17">
        <v>114</v>
      </c>
      <c r="G116" s="17">
        <v>114</v>
      </c>
      <c r="H116" s="18">
        <v>300</v>
      </c>
      <c r="I116" s="19">
        <f t="shared" si="1"/>
        <v>4200</v>
      </c>
      <c r="J116" s="20" t="s">
        <v>30</v>
      </c>
    </row>
    <row r="117" spans="1:10">
      <c r="A117" s="21">
        <v>45587</v>
      </c>
      <c r="B117" s="16" t="s">
        <v>287</v>
      </c>
      <c r="C117" s="14" t="s">
        <v>31</v>
      </c>
      <c r="D117" s="17">
        <v>80</v>
      </c>
      <c r="E117" s="17">
        <v>70</v>
      </c>
      <c r="F117" s="17">
        <v>100</v>
      </c>
      <c r="G117" s="17">
        <v>100</v>
      </c>
      <c r="H117" s="18">
        <v>150</v>
      </c>
      <c r="I117" s="19">
        <f t="shared" si="1"/>
        <v>3000</v>
      </c>
      <c r="J117" s="20" t="s">
        <v>30</v>
      </c>
    </row>
    <row r="118" spans="1:10">
      <c r="A118" s="21">
        <v>45587</v>
      </c>
      <c r="B118" s="16" t="s">
        <v>288</v>
      </c>
      <c r="C118" s="14" t="s">
        <v>31</v>
      </c>
      <c r="D118" s="17">
        <v>100</v>
      </c>
      <c r="E118" s="17">
        <v>50</v>
      </c>
      <c r="F118" s="17">
        <v>160</v>
      </c>
      <c r="G118" s="17">
        <v>132</v>
      </c>
      <c r="H118" s="18">
        <v>25</v>
      </c>
      <c r="I118" s="19">
        <f t="shared" si="1"/>
        <v>800</v>
      </c>
      <c r="J118" s="20" t="s">
        <v>30</v>
      </c>
    </row>
    <row r="119" spans="1:10">
      <c r="A119" s="21">
        <v>45588</v>
      </c>
      <c r="B119" s="16" t="s">
        <v>76</v>
      </c>
      <c r="C119" s="14" t="s">
        <v>29</v>
      </c>
      <c r="D119" s="17">
        <v>170</v>
      </c>
      <c r="E119" s="17">
        <v>159</v>
      </c>
      <c r="F119" s="17">
        <v>195</v>
      </c>
      <c r="G119" s="17">
        <v>159</v>
      </c>
      <c r="H119" s="18">
        <v>150</v>
      </c>
      <c r="I119" s="19">
        <f t="shared" si="1"/>
        <v>-1650</v>
      </c>
      <c r="J119" s="20" t="s">
        <v>37</v>
      </c>
    </row>
    <row r="120" spans="1:10">
      <c r="A120" s="21">
        <v>45588</v>
      </c>
      <c r="B120" s="16" t="s">
        <v>294</v>
      </c>
      <c r="C120" s="14" t="s">
        <v>29</v>
      </c>
      <c r="D120" s="17">
        <v>12</v>
      </c>
      <c r="E120" s="17">
        <v>11</v>
      </c>
      <c r="F120" s="17">
        <v>15</v>
      </c>
      <c r="G120" s="17">
        <v>14</v>
      </c>
      <c r="H120" s="18">
        <v>2000</v>
      </c>
      <c r="I120" s="19">
        <f t="shared" si="1"/>
        <v>4000</v>
      </c>
      <c r="J120" s="20" t="s">
        <v>30</v>
      </c>
    </row>
    <row r="121" spans="1:10">
      <c r="A121" s="21">
        <v>45588</v>
      </c>
      <c r="B121" s="16" t="s">
        <v>295</v>
      </c>
      <c r="C121" s="14" t="s">
        <v>29</v>
      </c>
      <c r="D121" s="17">
        <v>120</v>
      </c>
      <c r="E121" s="17">
        <v>80</v>
      </c>
      <c r="F121" s="17">
        <v>175</v>
      </c>
      <c r="G121" s="17">
        <v>154</v>
      </c>
      <c r="H121" s="18">
        <v>25</v>
      </c>
      <c r="I121" s="19">
        <f t="shared" si="1"/>
        <v>850</v>
      </c>
      <c r="J121" s="20" t="s">
        <v>30</v>
      </c>
    </row>
    <row r="122" spans="1:10">
      <c r="A122" s="21">
        <v>45588</v>
      </c>
      <c r="B122" s="16" t="s">
        <v>296</v>
      </c>
      <c r="C122" s="14" t="s">
        <v>29</v>
      </c>
      <c r="D122" s="17">
        <v>15.5</v>
      </c>
      <c r="E122" s="17">
        <v>13.5</v>
      </c>
      <c r="F122" s="17">
        <v>20</v>
      </c>
      <c r="G122" s="17">
        <v>13.5</v>
      </c>
      <c r="H122" s="18">
        <v>625</v>
      </c>
      <c r="I122" s="19">
        <f t="shared" si="1"/>
        <v>-1250</v>
      </c>
      <c r="J122" s="20" t="s">
        <v>37</v>
      </c>
    </row>
    <row r="123" spans="1:10">
      <c r="A123" s="21">
        <v>45588</v>
      </c>
      <c r="B123" s="16" t="s">
        <v>297</v>
      </c>
      <c r="C123" s="14" t="s">
        <v>29</v>
      </c>
      <c r="D123" s="17">
        <v>52</v>
      </c>
      <c r="E123" s="17">
        <v>48</v>
      </c>
      <c r="F123" s="17">
        <v>61</v>
      </c>
      <c r="G123" s="17">
        <v>48</v>
      </c>
      <c r="H123" s="18">
        <v>275</v>
      </c>
      <c r="I123" s="19">
        <f t="shared" si="1"/>
        <v>-1100</v>
      </c>
      <c r="J123" s="20" t="s">
        <v>37</v>
      </c>
    </row>
    <row r="124" spans="1:10">
      <c r="A124" s="21">
        <v>45588</v>
      </c>
      <c r="B124" s="16" t="s">
        <v>298</v>
      </c>
      <c r="C124" s="14" t="s">
        <v>31</v>
      </c>
      <c r="D124" s="17">
        <v>80</v>
      </c>
      <c r="E124" s="17">
        <v>65</v>
      </c>
      <c r="F124" s="17">
        <v>110</v>
      </c>
      <c r="G124" s="17">
        <v>110</v>
      </c>
      <c r="H124" s="18">
        <v>100</v>
      </c>
      <c r="I124" s="19">
        <f t="shared" si="1"/>
        <v>3000</v>
      </c>
      <c r="J124" s="20" t="s">
        <v>30</v>
      </c>
    </row>
    <row r="125" spans="1:10">
      <c r="A125" s="21">
        <v>45588</v>
      </c>
      <c r="B125" s="16" t="s">
        <v>299</v>
      </c>
      <c r="C125" s="14" t="s">
        <v>31</v>
      </c>
      <c r="D125" s="17">
        <v>90</v>
      </c>
      <c r="E125" s="17">
        <v>80</v>
      </c>
      <c r="F125" s="17">
        <v>110</v>
      </c>
      <c r="G125" s="17">
        <v>92</v>
      </c>
      <c r="H125" s="18">
        <v>150</v>
      </c>
      <c r="I125" s="19">
        <f t="shared" si="1"/>
        <v>300</v>
      </c>
      <c r="J125" s="20" t="s">
        <v>32</v>
      </c>
    </row>
    <row r="126" spans="1:10">
      <c r="A126" s="21">
        <v>45588</v>
      </c>
      <c r="B126" s="16" t="s">
        <v>300</v>
      </c>
      <c r="C126" s="14" t="s">
        <v>31</v>
      </c>
      <c r="D126" s="17">
        <v>19.5</v>
      </c>
      <c r="E126" s="17">
        <v>17</v>
      </c>
      <c r="F126" s="17">
        <v>26</v>
      </c>
      <c r="G126" s="17">
        <v>17</v>
      </c>
      <c r="H126" s="18">
        <v>600</v>
      </c>
      <c r="I126" s="19">
        <f t="shared" si="1"/>
        <v>-1500</v>
      </c>
      <c r="J126" s="20" t="s">
        <v>37</v>
      </c>
    </row>
    <row r="127" spans="1:10">
      <c r="A127" s="21">
        <v>45588</v>
      </c>
      <c r="B127" s="16" t="s">
        <v>301</v>
      </c>
      <c r="C127" s="14" t="s">
        <v>31</v>
      </c>
      <c r="D127" s="17">
        <v>42</v>
      </c>
      <c r="E127" s="17">
        <v>39</v>
      </c>
      <c r="F127" s="17">
        <v>50</v>
      </c>
      <c r="G127" s="17">
        <v>44.5</v>
      </c>
      <c r="H127" s="18">
        <v>550</v>
      </c>
      <c r="I127" s="19">
        <f t="shared" si="1"/>
        <v>1375</v>
      </c>
      <c r="J127" s="20" t="s">
        <v>30</v>
      </c>
    </row>
    <row r="128" spans="1:10">
      <c r="A128" s="21">
        <v>45588</v>
      </c>
      <c r="B128" s="16" t="s">
        <v>302</v>
      </c>
      <c r="C128" s="14" t="s">
        <v>31</v>
      </c>
      <c r="D128" s="17">
        <v>80</v>
      </c>
      <c r="E128" s="17">
        <v>4</v>
      </c>
      <c r="F128" s="17">
        <v>200</v>
      </c>
      <c r="G128" s="17">
        <v>40</v>
      </c>
      <c r="H128" s="18">
        <v>15</v>
      </c>
      <c r="I128" s="19">
        <f t="shared" si="1"/>
        <v>-600</v>
      </c>
      <c r="J128" s="20" t="s">
        <v>38</v>
      </c>
    </row>
    <row r="129" spans="1:10">
      <c r="A129" s="21">
        <v>45589</v>
      </c>
      <c r="B129" s="16" t="s">
        <v>310</v>
      </c>
      <c r="C129" s="14" t="s">
        <v>29</v>
      </c>
      <c r="D129" s="17">
        <v>60</v>
      </c>
      <c r="E129" s="17">
        <v>56</v>
      </c>
      <c r="F129" s="17">
        <v>72</v>
      </c>
      <c r="G129" s="17">
        <v>56</v>
      </c>
      <c r="H129" s="18">
        <v>350</v>
      </c>
      <c r="I129" s="19">
        <f t="shared" si="1"/>
        <v>-1400</v>
      </c>
      <c r="J129" s="20" t="s">
        <v>37</v>
      </c>
    </row>
    <row r="130" spans="1:10">
      <c r="A130" s="21">
        <v>45589</v>
      </c>
      <c r="B130" s="16" t="s">
        <v>311</v>
      </c>
      <c r="C130" s="14" t="s">
        <v>31</v>
      </c>
      <c r="D130" s="17">
        <v>21</v>
      </c>
      <c r="E130" s="17">
        <v>18</v>
      </c>
      <c r="F130" s="17">
        <v>30</v>
      </c>
      <c r="G130" s="17">
        <v>25.5</v>
      </c>
      <c r="H130" s="18">
        <v>475</v>
      </c>
      <c r="I130" s="19">
        <f t="shared" si="1"/>
        <v>2137.5</v>
      </c>
      <c r="J130" s="20" t="s">
        <v>30</v>
      </c>
    </row>
    <row r="131" spans="1:10">
      <c r="A131" s="21">
        <v>45589</v>
      </c>
      <c r="B131" s="16" t="s">
        <v>312</v>
      </c>
      <c r="C131" s="14" t="s">
        <v>31</v>
      </c>
      <c r="D131" s="17">
        <v>50</v>
      </c>
      <c r="E131" s="17">
        <v>4</v>
      </c>
      <c r="F131" s="17">
        <v>110</v>
      </c>
      <c r="G131" s="17">
        <v>4</v>
      </c>
      <c r="H131" s="18">
        <v>25</v>
      </c>
      <c r="I131" s="19">
        <f t="shared" si="1"/>
        <v>-1150</v>
      </c>
      <c r="J131" s="20" t="s">
        <v>37</v>
      </c>
    </row>
    <row r="132" spans="1:10">
      <c r="A132" s="21">
        <v>45589</v>
      </c>
      <c r="B132" s="16" t="s">
        <v>313</v>
      </c>
      <c r="C132" s="14" t="s">
        <v>31</v>
      </c>
      <c r="D132" s="17">
        <v>80</v>
      </c>
      <c r="E132" s="17">
        <v>70</v>
      </c>
      <c r="F132" s="17">
        <v>100</v>
      </c>
      <c r="G132" s="17">
        <v>98</v>
      </c>
      <c r="H132" s="18">
        <v>175</v>
      </c>
      <c r="I132" s="19">
        <f t="shared" ref="I132:I183" si="2">+H132*(G132-D132)</f>
        <v>3150</v>
      </c>
      <c r="J132" s="20" t="s">
        <v>30</v>
      </c>
    </row>
    <row r="133" spans="1:10">
      <c r="A133" s="21">
        <v>45589</v>
      </c>
      <c r="B133" s="16" t="s">
        <v>314</v>
      </c>
      <c r="C133" s="14" t="s">
        <v>31</v>
      </c>
      <c r="D133" s="17">
        <v>18</v>
      </c>
      <c r="E133" s="17">
        <v>15</v>
      </c>
      <c r="F133" s="17">
        <v>25</v>
      </c>
      <c r="G133" s="17">
        <v>20.3</v>
      </c>
      <c r="H133" s="18">
        <v>550</v>
      </c>
      <c r="I133" s="19">
        <f t="shared" si="2"/>
        <v>1265.0000000000005</v>
      </c>
      <c r="J133" s="20" t="s">
        <v>30</v>
      </c>
    </row>
    <row r="134" spans="1:10">
      <c r="A134" s="21">
        <v>45589</v>
      </c>
      <c r="B134" s="16" t="s">
        <v>315</v>
      </c>
      <c r="C134" s="14" t="s">
        <v>31</v>
      </c>
      <c r="D134" s="17">
        <v>30</v>
      </c>
      <c r="E134" s="17">
        <v>27</v>
      </c>
      <c r="F134" s="17">
        <v>38</v>
      </c>
      <c r="G134" s="17">
        <v>34.5</v>
      </c>
      <c r="H134" s="18">
        <v>500</v>
      </c>
      <c r="I134" s="19">
        <f t="shared" si="2"/>
        <v>2250</v>
      </c>
      <c r="J134" s="20" t="s">
        <v>30</v>
      </c>
    </row>
    <row r="135" spans="1:10">
      <c r="A135" s="21">
        <v>45589</v>
      </c>
      <c r="B135" s="16" t="s">
        <v>316</v>
      </c>
      <c r="C135" s="14" t="s">
        <v>31</v>
      </c>
      <c r="D135" s="17">
        <v>10</v>
      </c>
      <c r="E135" s="17">
        <v>8.9</v>
      </c>
      <c r="F135" s="17">
        <v>14</v>
      </c>
      <c r="G135" s="17">
        <v>11.5</v>
      </c>
      <c r="H135" s="18">
        <v>1200</v>
      </c>
      <c r="I135" s="19">
        <f t="shared" si="2"/>
        <v>1800</v>
      </c>
      <c r="J135" s="20" t="s">
        <v>30</v>
      </c>
    </row>
    <row r="136" spans="1:10">
      <c r="A136" s="21">
        <v>45589</v>
      </c>
      <c r="B136" s="16" t="s">
        <v>317</v>
      </c>
      <c r="C136" s="14" t="s">
        <v>31</v>
      </c>
      <c r="D136" s="17">
        <v>24</v>
      </c>
      <c r="E136" s="17">
        <v>0.05</v>
      </c>
      <c r="F136" s="17">
        <v>60</v>
      </c>
      <c r="G136" s="17">
        <v>0</v>
      </c>
      <c r="H136" s="18">
        <v>25</v>
      </c>
      <c r="I136" s="19">
        <f t="shared" si="2"/>
        <v>-600</v>
      </c>
      <c r="J136" s="20" t="s">
        <v>37</v>
      </c>
    </row>
    <row r="137" spans="1:10">
      <c r="A137" s="21">
        <v>45589</v>
      </c>
      <c r="B137" s="16" t="s">
        <v>318</v>
      </c>
      <c r="C137" s="14" t="s">
        <v>31</v>
      </c>
      <c r="D137" s="17">
        <v>4</v>
      </c>
      <c r="E137" s="17">
        <v>0.05</v>
      </c>
      <c r="F137" s="17">
        <v>30</v>
      </c>
      <c r="G137" s="17">
        <v>0</v>
      </c>
      <c r="H137" s="18">
        <v>25</v>
      </c>
      <c r="I137" s="19">
        <f t="shared" si="2"/>
        <v>-100</v>
      </c>
      <c r="J137" s="20" t="s">
        <v>37</v>
      </c>
    </row>
    <row r="138" spans="1:10">
      <c r="A138" s="21">
        <v>45590</v>
      </c>
      <c r="B138" s="16" t="s">
        <v>322</v>
      </c>
      <c r="C138" s="14" t="s">
        <v>29</v>
      </c>
      <c r="D138" s="17">
        <v>6</v>
      </c>
      <c r="E138" s="17">
        <v>4.9000000000000004</v>
      </c>
      <c r="F138" s="17">
        <v>10</v>
      </c>
      <c r="G138" s="17">
        <v>8.1</v>
      </c>
      <c r="H138" s="18">
        <v>1600</v>
      </c>
      <c r="I138" s="19">
        <f t="shared" si="2"/>
        <v>3359.9999999999995</v>
      </c>
      <c r="J138" s="20" t="s">
        <v>30</v>
      </c>
    </row>
    <row r="139" spans="1:10">
      <c r="A139" s="21">
        <v>45590</v>
      </c>
      <c r="B139" s="16" t="s">
        <v>323</v>
      </c>
      <c r="C139" s="14" t="s">
        <v>31</v>
      </c>
      <c r="D139" s="17">
        <v>34</v>
      </c>
      <c r="E139" s="17">
        <v>30</v>
      </c>
      <c r="F139" s="17">
        <v>43</v>
      </c>
      <c r="G139" s="17">
        <v>43</v>
      </c>
      <c r="H139" s="18">
        <v>400</v>
      </c>
      <c r="I139" s="19">
        <f t="shared" si="2"/>
        <v>3600</v>
      </c>
      <c r="J139" s="20" t="s">
        <v>30</v>
      </c>
    </row>
    <row r="140" spans="1:10">
      <c r="A140" s="21">
        <v>45590</v>
      </c>
      <c r="B140" s="16" t="s">
        <v>324</v>
      </c>
      <c r="C140" s="14" t="s">
        <v>31</v>
      </c>
      <c r="D140" s="17">
        <v>8</v>
      </c>
      <c r="E140" s="17">
        <v>5.5</v>
      </c>
      <c r="F140" s="17">
        <v>14</v>
      </c>
      <c r="G140" s="17">
        <v>10.3</v>
      </c>
      <c r="H140" s="18">
        <v>750</v>
      </c>
      <c r="I140" s="19">
        <f t="shared" si="2"/>
        <v>1725.0000000000005</v>
      </c>
      <c r="J140" s="20" t="s">
        <v>30</v>
      </c>
    </row>
    <row r="141" spans="1:10">
      <c r="A141" s="21">
        <v>45590</v>
      </c>
      <c r="B141" s="16" t="s">
        <v>325</v>
      </c>
      <c r="C141" s="14" t="s">
        <v>31</v>
      </c>
      <c r="D141" s="17">
        <v>165</v>
      </c>
      <c r="E141" s="17">
        <v>130</v>
      </c>
      <c r="F141" s="17">
        <v>230</v>
      </c>
      <c r="G141" s="17">
        <v>200</v>
      </c>
      <c r="H141" s="18">
        <v>25</v>
      </c>
      <c r="I141" s="19">
        <f t="shared" si="2"/>
        <v>875</v>
      </c>
      <c r="J141" s="20" t="s">
        <v>30</v>
      </c>
    </row>
    <row r="142" spans="1:10">
      <c r="A142" s="21">
        <v>45590</v>
      </c>
      <c r="B142" s="16" t="s">
        <v>326</v>
      </c>
      <c r="C142" s="14" t="s">
        <v>31</v>
      </c>
      <c r="D142" s="17">
        <v>11.6</v>
      </c>
      <c r="E142" s="17">
        <v>10</v>
      </c>
      <c r="F142" s="17">
        <v>16</v>
      </c>
      <c r="G142" s="17">
        <v>10</v>
      </c>
      <c r="H142" s="18">
        <v>1000</v>
      </c>
      <c r="I142" s="19">
        <f t="shared" si="2"/>
        <v>-1599.9999999999995</v>
      </c>
      <c r="J142" s="20" t="s">
        <v>37</v>
      </c>
    </row>
    <row r="143" spans="1:10">
      <c r="A143" s="21">
        <v>45590</v>
      </c>
      <c r="B143" s="16" t="s">
        <v>327</v>
      </c>
      <c r="C143" s="14" t="s">
        <v>31</v>
      </c>
      <c r="D143" s="17">
        <v>86</v>
      </c>
      <c r="E143" s="17">
        <v>74</v>
      </c>
      <c r="F143" s="17">
        <v>115</v>
      </c>
      <c r="G143" s="17">
        <v>101</v>
      </c>
      <c r="H143" s="18">
        <v>150</v>
      </c>
      <c r="I143" s="19">
        <f t="shared" si="2"/>
        <v>2250</v>
      </c>
      <c r="J143" s="20" t="s">
        <v>30</v>
      </c>
    </row>
    <row r="144" spans="1:10">
      <c r="A144" s="21">
        <v>45590</v>
      </c>
      <c r="B144" s="16" t="s">
        <v>328</v>
      </c>
      <c r="C144" s="14" t="s">
        <v>31</v>
      </c>
      <c r="D144" s="17">
        <v>18</v>
      </c>
      <c r="E144" s="17">
        <v>15</v>
      </c>
      <c r="F144" s="17">
        <v>26</v>
      </c>
      <c r="G144" s="17">
        <v>21.6</v>
      </c>
      <c r="H144" s="18">
        <v>375</v>
      </c>
      <c r="I144" s="19">
        <f t="shared" si="2"/>
        <v>1350.0000000000005</v>
      </c>
      <c r="J144" s="20" t="s">
        <v>30</v>
      </c>
    </row>
    <row r="145" spans="1:10">
      <c r="A145" s="21">
        <v>45590</v>
      </c>
      <c r="B145" s="16" t="s">
        <v>311</v>
      </c>
      <c r="C145" s="14" t="s">
        <v>31</v>
      </c>
      <c r="D145" s="17">
        <v>22</v>
      </c>
      <c r="E145" s="17">
        <v>18</v>
      </c>
      <c r="F145" s="17">
        <v>31</v>
      </c>
      <c r="G145" s="17">
        <v>27</v>
      </c>
      <c r="H145" s="18">
        <v>475</v>
      </c>
      <c r="I145" s="19">
        <f t="shared" si="2"/>
        <v>2375</v>
      </c>
      <c r="J145" s="20" t="s">
        <v>30</v>
      </c>
    </row>
    <row r="146" spans="1:10">
      <c r="A146" s="21">
        <v>45590</v>
      </c>
      <c r="B146" s="16" t="s">
        <v>329</v>
      </c>
      <c r="C146" s="14" t="s">
        <v>31</v>
      </c>
      <c r="D146" s="17">
        <v>21</v>
      </c>
      <c r="E146" s="17">
        <v>18</v>
      </c>
      <c r="F146" s="17">
        <v>30</v>
      </c>
      <c r="G146" s="17">
        <v>23.5</v>
      </c>
      <c r="H146" s="18">
        <v>500</v>
      </c>
      <c r="I146" s="19">
        <f t="shared" si="2"/>
        <v>1250</v>
      </c>
      <c r="J146" s="20" t="s">
        <v>30</v>
      </c>
    </row>
    <row r="147" spans="1:10">
      <c r="A147" s="21">
        <v>45590</v>
      </c>
      <c r="B147" s="16" t="s">
        <v>330</v>
      </c>
      <c r="C147" s="14" t="s">
        <v>31</v>
      </c>
      <c r="D147" s="17">
        <v>68</v>
      </c>
      <c r="E147" s="17">
        <v>63</v>
      </c>
      <c r="F147" s="17">
        <v>80</v>
      </c>
      <c r="G147" s="17">
        <v>76</v>
      </c>
      <c r="H147" s="18">
        <v>300</v>
      </c>
      <c r="I147" s="19">
        <f t="shared" si="2"/>
        <v>2400</v>
      </c>
      <c r="J147" s="20" t="s">
        <v>30</v>
      </c>
    </row>
    <row r="148" spans="1:10">
      <c r="A148" s="21">
        <v>45590</v>
      </c>
      <c r="B148" s="16" t="s">
        <v>331</v>
      </c>
      <c r="C148" s="14" t="s">
        <v>31</v>
      </c>
      <c r="D148" s="17">
        <v>90</v>
      </c>
      <c r="E148" s="17">
        <v>65</v>
      </c>
      <c r="F148" s="17">
        <v>140</v>
      </c>
      <c r="G148" s="17">
        <v>118</v>
      </c>
      <c r="H148" s="18">
        <v>50</v>
      </c>
      <c r="I148" s="19">
        <f t="shared" si="2"/>
        <v>1400</v>
      </c>
      <c r="J148" s="20" t="s">
        <v>30</v>
      </c>
    </row>
    <row r="149" spans="1:10">
      <c r="A149" s="21">
        <v>45590</v>
      </c>
      <c r="B149" s="16" t="s">
        <v>332</v>
      </c>
      <c r="C149" s="14" t="s">
        <v>31</v>
      </c>
      <c r="D149" s="17">
        <v>7</v>
      </c>
      <c r="E149" s="17">
        <v>6</v>
      </c>
      <c r="F149" s="17">
        <v>10</v>
      </c>
      <c r="G149" s="17">
        <v>8.1999999999999993</v>
      </c>
      <c r="H149" s="18">
        <v>2025</v>
      </c>
      <c r="I149" s="19">
        <f t="shared" si="2"/>
        <v>2429.9999999999986</v>
      </c>
      <c r="J149" s="20" t="s">
        <v>30</v>
      </c>
    </row>
    <row r="150" spans="1:10">
      <c r="A150" s="21">
        <v>45593</v>
      </c>
      <c r="B150" s="16" t="s">
        <v>338</v>
      </c>
      <c r="C150" s="14" t="s">
        <v>31</v>
      </c>
      <c r="D150" s="17">
        <v>8</v>
      </c>
      <c r="E150" s="17">
        <v>7</v>
      </c>
      <c r="F150" s="17">
        <v>11</v>
      </c>
      <c r="G150" s="17">
        <v>9.1</v>
      </c>
      <c r="H150" s="18">
        <v>2100</v>
      </c>
      <c r="I150" s="19">
        <f t="shared" si="2"/>
        <v>2309.9999999999991</v>
      </c>
      <c r="J150" s="20" t="s">
        <v>30</v>
      </c>
    </row>
    <row r="151" spans="1:10">
      <c r="A151" s="21">
        <v>45593</v>
      </c>
      <c r="B151" s="16" t="s">
        <v>339</v>
      </c>
      <c r="C151" s="14" t="s">
        <v>31</v>
      </c>
      <c r="D151" s="17">
        <v>14</v>
      </c>
      <c r="E151" s="17">
        <v>12.5</v>
      </c>
      <c r="F151" s="17">
        <v>18</v>
      </c>
      <c r="G151" s="17">
        <v>18</v>
      </c>
      <c r="H151" s="18">
        <v>1200</v>
      </c>
      <c r="I151" s="19">
        <f t="shared" si="2"/>
        <v>4800</v>
      </c>
      <c r="J151" s="20" t="s">
        <v>30</v>
      </c>
    </row>
    <row r="152" spans="1:10">
      <c r="A152" s="21">
        <v>45593</v>
      </c>
      <c r="B152" s="16" t="s">
        <v>340</v>
      </c>
      <c r="C152" s="14" t="s">
        <v>31</v>
      </c>
      <c r="D152" s="17">
        <v>18</v>
      </c>
      <c r="E152" s="17">
        <v>15</v>
      </c>
      <c r="F152" s="17">
        <v>24</v>
      </c>
      <c r="G152" s="17">
        <v>15</v>
      </c>
      <c r="H152" s="18">
        <v>500</v>
      </c>
      <c r="I152" s="19">
        <f t="shared" si="2"/>
        <v>-1500</v>
      </c>
      <c r="J152" s="20" t="s">
        <v>37</v>
      </c>
    </row>
    <row r="153" spans="1:10">
      <c r="A153" s="21">
        <v>45593</v>
      </c>
      <c r="B153" s="16" t="s">
        <v>341</v>
      </c>
      <c r="C153" s="14" t="s">
        <v>31</v>
      </c>
      <c r="D153" s="17">
        <v>150</v>
      </c>
      <c r="E153" s="17">
        <v>120</v>
      </c>
      <c r="F153" s="17">
        <v>200</v>
      </c>
      <c r="G153" s="17">
        <v>180</v>
      </c>
      <c r="H153" s="18">
        <v>25</v>
      </c>
      <c r="I153" s="19">
        <f t="shared" si="2"/>
        <v>750</v>
      </c>
      <c r="J153" s="20" t="s">
        <v>30</v>
      </c>
    </row>
    <row r="154" spans="1:10">
      <c r="A154" s="21">
        <v>45593</v>
      </c>
      <c r="B154" s="16" t="s">
        <v>342</v>
      </c>
      <c r="C154" s="14" t="s">
        <v>31</v>
      </c>
      <c r="D154" s="17">
        <v>7</v>
      </c>
      <c r="E154" s="17">
        <v>5.9</v>
      </c>
      <c r="F154" s="17">
        <v>10</v>
      </c>
      <c r="G154" s="17">
        <v>9</v>
      </c>
      <c r="H154" s="18">
        <v>1500</v>
      </c>
      <c r="I154" s="19">
        <f t="shared" si="2"/>
        <v>3000</v>
      </c>
      <c r="J154" s="20" t="s">
        <v>30</v>
      </c>
    </row>
    <row r="155" spans="1:10">
      <c r="A155" s="21">
        <v>45593</v>
      </c>
      <c r="B155" s="16" t="s">
        <v>343</v>
      </c>
      <c r="C155" s="14" t="s">
        <v>31</v>
      </c>
      <c r="D155" s="17">
        <v>44</v>
      </c>
      <c r="E155" s="17">
        <v>39</v>
      </c>
      <c r="F155" s="17">
        <v>54</v>
      </c>
      <c r="G155" s="17">
        <v>44.5</v>
      </c>
      <c r="H155" s="18">
        <v>300</v>
      </c>
      <c r="I155" s="19">
        <f t="shared" si="2"/>
        <v>150</v>
      </c>
      <c r="J155" s="20" t="s">
        <v>32</v>
      </c>
    </row>
    <row r="156" spans="1:10">
      <c r="A156" s="21">
        <v>45593</v>
      </c>
      <c r="B156" s="16" t="s">
        <v>344</v>
      </c>
      <c r="C156" s="14" t="s">
        <v>31</v>
      </c>
      <c r="D156" s="17">
        <v>7.5</v>
      </c>
      <c r="E156" s="17">
        <v>6.5</v>
      </c>
      <c r="F156" s="17">
        <v>10</v>
      </c>
      <c r="G156" s="17">
        <v>9.6</v>
      </c>
      <c r="H156" s="18">
        <v>1700</v>
      </c>
      <c r="I156" s="19">
        <f t="shared" si="2"/>
        <v>3569.9999999999995</v>
      </c>
      <c r="J156" s="20" t="s">
        <v>30</v>
      </c>
    </row>
    <row r="157" spans="1:10">
      <c r="A157" s="21">
        <v>45593</v>
      </c>
      <c r="B157" s="16" t="s">
        <v>345</v>
      </c>
      <c r="C157" s="14" t="s">
        <v>31</v>
      </c>
      <c r="D157" s="17">
        <v>60</v>
      </c>
      <c r="E157" s="17">
        <v>50</v>
      </c>
      <c r="F157" s="17">
        <v>80</v>
      </c>
      <c r="G157" s="17">
        <v>69</v>
      </c>
      <c r="H157" s="18">
        <v>150</v>
      </c>
      <c r="I157" s="19">
        <f t="shared" si="2"/>
        <v>1350</v>
      </c>
      <c r="J157" s="20" t="s">
        <v>30</v>
      </c>
    </row>
    <row r="158" spans="1:10">
      <c r="A158" s="21">
        <v>45593</v>
      </c>
      <c r="B158" s="16" t="s">
        <v>346</v>
      </c>
      <c r="C158" s="14" t="s">
        <v>31</v>
      </c>
      <c r="D158" s="17">
        <v>120</v>
      </c>
      <c r="E158" s="17">
        <v>90</v>
      </c>
      <c r="F158" s="17">
        <v>170</v>
      </c>
      <c r="G158" s="17">
        <v>122</v>
      </c>
      <c r="H158" s="18">
        <v>25</v>
      </c>
      <c r="I158" s="19">
        <f t="shared" si="2"/>
        <v>50</v>
      </c>
      <c r="J158" s="20" t="s">
        <v>32</v>
      </c>
    </row>
    <row r="159" spans="1:10">
      <c r="A159" s="21">
        <v>45593</v>
      </c>
      <c r="B159" s="16" t="s">
        <v>347</v>
      </c>
      <c r="C159" s="14" t="s">
        <v>31</v>
      </c>
      <c r="D159" s="17">
        <v>12</v>
      </c>
      <c r="E159" s="17">
        <v>10</v>
      </c>
      <c r="F159" s="17">
        <v>17</v>
      </c>
      <c r="G159" s="17">
        <v>14.5</v>
      </c>
      <c r="H159" s="18">
        <v>900</v>
      </c>
      <c r="I159" s="19">
        <f t="shared" si="2"/>
        <v>2250</v>
      </c>
      <c r="J159" s="20" t="s">
        <v>30</v>
      </c>
    </row>
    <row r="160" spans="1:10">
      <c r="A160" s="21">
        <v>45593</v>
      </c>
      <c r="B160" s="16" t="s">
        <v>348</v>
      </c>
      <c r="C160" s="14" t="s">
        <v>31</v>
      </c>
      <c r="D160" s="17">
        <v>29</v>
      </c>
      <c r="E160" s="17">
        <v>25</v>
      </c>
      <c r="F160" s="17">
        <v>39</v>
      </c>
      <c r="G160" s="17">
        <v>25</v>
      </c>
      <c r="H160" s="18">
        <v>350</v>
      </c>
      <c r="I160" s="19">
        <f t="shared" si="2"/>
        <v>-1400</v>
      </c>
      <c r="J160" s="20" t="s">
        <v>37</v>
      </c>
    </row>
    <row r="161" spans="1:10">
      <c r="A161" s="21">
        <v>45593</v>
      </c>
      <c r="B161" s="16" t="s">
        <v>349</v>
      </c>
      <c r="C161" s="14" t="s">
        <v>31</v>
      </c>
      <c r="D161" s="17">
        <v>20</v>
      </c>
      <c r="E161" s="17">
        <v>0.05</v>
      </c>
      <c r="F161" s="17">
        <v>60</v>
      </c>
      <c r="G161" s="17">
        <v>25.2</v>
      </c>
      <c r="H161" s="18">
        <v>50</v>
      </c>
      <c r="I161" s="19">
        <f t="shared" si="2"/>
        <v>259.99999999999994</v>
      </c>
      <c r="J161" s="20" t="s">
        <v>38</v>
      </c>
    </row>
    <row r="162" spans="1:10">
      <c r="A162" s="21">
        <v>45594</v>
      </c>
      <c r="B162" s="16" t="s">
        <v>360</v>
      </c>
      <c r="C162" s="14" t="s">
        <v>29</v>
      </c>
      <c r="D162" s="17">
        <v>16</v>
      </c>
      <c r="E162" s="17">
        <v>12</v>
      </c>
      <c r="F162" s="17">
        <v>24</v>
      </c>
      <c r="G162" s="17">
        <v>21</v>
      </c>
      <c r="H162" s="18">
        <v>475</v>
      </c>
      <c r="I162" s="19">
        <f t="shared" si="2"/>
        <v>2375</v>
      </c>
      <c r="J162" s="20" t="s">
        <v>30</v>
      </c>
    </row>
    <row r="163" spans="1:10">
      <c r="A163" s="21">
        <v>45594</v>
      </c>
      <c r="B163" s="16" t="s">
        <v>361</v>
      </c>
      <c r="C163" s="14" t="s">
        <v>31</v>
      </c>
      <c r="D163" s="17">
        <v>125</v>
      </c>
      <c r="E163" s="17">
        <v>95</v>
      </c>
      <c r="F163" s="17">
        <v>170</v>
      </c>
      <c r="G163" s="17">
        <v>149</v>
      </c>
      <c r="H163" s="18">
        <v>25</v>
      </c>
      <c r="I163" s="19">
        <f t="shared" si="2"/>
        <v>600</v>
      </c>
      <c r="J163" s="20" t="s">
        <v>30</v>
      </c>
    </row>
    <row r="164" spans="1:10">
      <c r="A164" s="21">
        <v>45594</v>
      </c>
      <c r="B164" s="16" t="s">
        <v>362</v>
      </c>
      <c r="C164" s="14" t="s">
        <v>31</v>
      </c>
      <c r="D164" s="17">
        <v>60</v>
      </c>
      <c r="E164" s="17">
        <v>50</v>
      </c>
      <c r="F164" s="17">
        <v>80</v>
      </c>
      <c r="G164" s="17">
        <v>60</v>
      </c>
      <c r="H164" s="18">
        <v>150</v>
      </c>
      <c r="I164" s="19">
        <f t="shared" si="2"/>
        <v>0</v>
      </c>
      <c r="J164" s="20" t="s">
        <v>32</v>
      </c>
    </row>
    <row r="165" spans="1:10">
      <c r="A165" s="21">
        <v>45594</v>
      </c>
      <c r="B165" s="16" t="s">
        <v>363</v>
      </c>
      <c r="C165" s="14" t="s">
        <v>31</v>
      </c>
      <c r="D165" s="17">
        <v>130</v>
      </c>
      <c r="E165" s="17">
        <v>110</v>
      </c>
      <c r="F165" s="17">
        <v>160</v>
      </c>
      <c r="G165" s="17">
        <v>160</v>
      </c>
      <c r="H165" s="18">
        <v>75</v>
      </c>
      <c r="I165" s="19">
        <f t="shared" si="2"/>
        <v>2250</v>
      </c>
      <c r="J165" s="20" t="s">
        <v>30</v>
      </c>
    </row>
    <row r="166" spans="1:10">
      <c r="A166" s="21">
        <v>45594</v>
      </c>
      <c r="B166" s="16" t="s">
        <v>364</v>
      </c>
      <c r="C166" s="14" t="s">
        <v>31</v>
      </c>
      <c r="D166" s="17">
        <v>46</v>
      </c>
      <c r="E166" s="17">
        <v>36</v>
      </c>
      <c r="F166" s="17">
        <v>68</v>
      </c>
      <c r="G166" s="17">
        <v>60</v>
      </c>
      <c r="H166" s="18">
        <v>150</v>
      </c>
      <c r="I166" s="19">
        <f t="shared" si="2"/>
        <v>2100</v>
      </c>
      <c r="J166" s="20" t="s">
        <v>30</v>
      </c>
    </row>
    <row r="167" spans="1:10">
      <c r="A167" s="21">
        <v>45594</v>
      </c>
      <c r="B167" s="16" t="s">
        <v>365</v>
      </c>
      <c r="C167" s="14" t="s">
        <v>31</v>
      </c>
      <c r="D167" s="17">
        <v>10.5</v>
      </c>
      <c r="E167" s="17">
        <v>8.5</v>
      </c>
      <c r="F167" s="17">
        <v>16</v>
      </c>
      <c r="G167" s="17">
        <v>10.6</v>
      </c>
      <c r="H167" s="18">
        <v>700</v>
      </c>
      <c r="I167" s="19">
        <f t="shared" si="2"/>
        <v>69.999999999999744</v>
      </c>
      <c r="J167" s="20" t="s">
        <v>32</v>
      </c>
    </row>
    <row r="168" spans="1:10">
      <c r="A168" s="21">
        <v>45594</v>
      </c>
      <c r="B168" s="16" t="s">
        <v>121</v>
      </c>
      <c r="C168" s="14" t="s">
        <v>31</v>
      </c>
      <c r="D168" s="17">
        <v>250</v>
      </c>
      <c r="E168" s="17">
        <v>160</v>
      </c>
      <c r="F168" s="17">
        <v>400</v>
      </c>
      <c r="G168" s="17">
        <v>400</v>
      </c>
      <c r="H168" s="18">
        <v>15</v>
      </c>
      <c r="I168" s="19">
        <f t="shared" si="2"/>
        <v>2250</v>
      </c>
      <c r="J168" s="20" t="s">
        <v>30</v>
      </c>
    </row>
    <row r="169" spans="1:10">
      <c r="A169" s="21">
        <v>45594</v>
      </c>
      <c r="B169" s="16" t="s">
        <v>282</v>
      </c>
      <c r="C169" s="14" t="s">
        <v>31</v>
      </c>
      <c r="D169" s="17">
        <v>115</v>
      </c>
      <c r="E169" s="17">
        <v>55</v>
      </c>
      <c r="F169" s="17">
        <v>220</v>
      </c>
      <c r="G169" s="17">
        <v>120</v>
      </c>
      <c r="H169" s="18">
        <v>25</v>
      </c>
      <c r="I169" s="19">
        <f t="shared" si="2"/>
        <v>125</v>
      </c>
      <c r="J169" s="20" t="s">
        <v>32</v>
      </c>
    </row>
    <row r="170" spans="1:10">
      <c r="A170" s="21">
        <v>45594</v>
      </c>
      <c r="B170" s="16" t="s">
        <v>247</v>
      </c>
      <c r="C170" s="14" t="s">
        <v>31</v>
      </c>
      <c r="D170" s="17">
        <v>8.5</v>
      </c>
      <c r="E170" s="17">
        <v>7.5</v>
      </c>
      <c r="F170" s="17">
        <v>12</v>
      </c>
      <c r="G170" s="17">
        <v>10.6</v>
      </c>
      <c r="H170" s="18">
        <v>1100</v>
      </c>
      <c r="I170" s="19">
        <f t="shared" si="2"/>
        <v>2309.9999999999995</v>
      </c>
      <c r="J170" s="20" t="s">
        <v>30</v>
      </c>
    </row>
    <row r="171" spans="1:10">
      <c r="A171" s="21">
        <v>45594</v>
      </c>
      <c r="B171" s="16" t="s">
        <v>366</v>
      </c>
      <c r="C171" s="14" t="s">
        <v>31</v>
      </c>
      <c r="D171" s="17">
        <v>6.5</v>
      </c>
      <c r="E171" s="17">
        <v>4.5</v>
      </c>
      <c r="F171" s="17">
        <v>11</v>
      </c>
      <c r="G171" s="17">
        <v>10</v>
      </c>
      <c r="H171" s="18">
        <v>750</v>
      </c>
      <c r="I171" s="19">
        <f t="shared" si="2"/>
        <v>2625</v>
      </c>
      <c r="J171" s="20" t="s">
        <v>30</v>
      </c>
    </row>
    <row r="172" spans="1:10">
      <c r="A172" s="21">
        <v>45594</v>
      </c>
      <c r="B172" s="16" t="s">
        <v>367</v>
      </c>
      <c r="C172" s="14" t="s">
        <v>31</v>
      </c>
      <c r="D172" s="17">
        <v>120</v>
      </c>
      <c r="E172" s="17">
        <v>90</v>
      </c>
      <c r="F172" s="17">
        <v>170</v>
      </c>
      <c r="G172" s="17">
        <v>146</v>
      </c>
      <c r="H172" s="18">
        <v>25</v>
      </c>
      <c r="I172" s="19">
        <f t="shared" si="2"/>
        <v>650</v>
      </c>
      <c r="J172" s="20" t="s">
        <v>30</v>
      </c>
    </row>
    <row r="173" spans="1:10">
      <c r="A173" s="21">
        <v>45595</v>
      </c>
      <c r="B173" s="16" t="s">
        <v>372</v>
      </c>
      <c r="C173" s="14" t="s">
        <v>29</v>
      </c>
      <c r="D173" s="17">
        <v>5.5</v>
      </c>
      <c r="E173" s="17">
        <v>4.4000000000000004</v>
      </c>
      <c r="F173" s="17">
        <v>8</v>
      </c>
      <c r="G173" s="17">
        <v>8</v>
      </c>
      <c r="H173" s="18">
        <v>1500</v>
      </c>
      <c r="I173" s="19">
        <f t="shared" si="2"/>
        <v>3750</v>
      </c>
      <c r="J173" s="20" t="s">
        <v>30</v>
      </c>
    </row>
    <row r="174" spans="1:10">
      <c r="A174" s="21">
        <v>45595</v>
      </c>
      <c r="B174" s="16" t="s">
        <v>298</v>
      </c>
      <c r="C174" s="14" t="s">
        <v>31</v>
      </c>
      <c r="D174" s="17">
        <v>48</v>
      </c>
      <c r="E174" s="17">
        <v>38</v>
      </c>
      <c r="F174" s="17">
        <v>68</v>
      </c>
      <c r="G174" s="17">
        <v>60</v>
      </c>
      <c r="H174" s="18">
        <v>100</v>
      </c>
      <c r="I174" s="19">
        <f t="shared" si="2"/>
        <v>1200</v>
      </c>
      <c r="J174" s="20" t="s">
        <v>30</v>
      </c>
    </row>
    <row r="175" spans="1:10">
      <c r="A175" s="21">
        <v>45595</v>
      </c>
      <c r="B175" s="16" t="s">
        <v>367</v>
      </c>
      <c r="C175" s="14" t="s">
        <v>29</v>
      </c>
      <c r="D175" s="17">
        <v>110</v>
      </c>
      <c r="E175" s="17">
        <v>80</v>
      </c>
      <c r="F175" s="17">
        <v>150</v>
      </c>
      <c r="G175" s="17">
        <v>114</v>
      </c>
      <c r="H175" s="18">
        <v>25</v>
      </c>
      <c r="I175" s="19">
        <f t="shared" si="2"/>
        <v>100</v>
      </c>
      <c r="J175" s="20" t="s">
        <v>32</v>
      </c>
    </row>
    <row r="176" spans="1:10">
      <c r="A176" s="21">
        <v>45595</v>
      </c>
      <c r="B176" s="16" t="s">
        <v>373</v>
      </c>
      <c r="C176" s="14" t="s">
        <v>31</v>
      </c>
      <c r="D176" s="17">
        <v>35</v>
      </c>
      <c r="E176" s="17">
        <v>30</v>
      </c>
      <c r="F176" s="17">
        <v>46</v>
      </c>
      <c r="G176" s="17">
        <v>44</v>
      </c>
      <c r="H176" s="18">
        <v>300</v>
      </c>
      <c r="I176" s="19">
        <f t="shared" si="2"/>
        <v>2700</v>
      </c>
      <c r="J176" s="20" t="s">
        <v>30</v>
      </c>
    </row>
    <row r="177" spans="1:10">
      <c r="A177" s="21">
        <v>45595</v>
      </c>
      <c r="B177" s="16" t="s">
        <v>374</v>
      </c>
      <c r="C177" s="14" t="s">
        <v>31</v>
      </c>
      <c r="D177" s="17">
        <v>17</v>
      </c>
      <c r="E177" s="17">
        <v>14</v>
      </c>
      <c r="F177" s="17">
        <v>23</v>
      </c>
      <c r="G177" s="17">
        <v>23</v>
      </c>
      <c r="H177" s="18">
        <v>400</v>
      </c>
      <c r="I177" s="19">
        <f t="shared" si="2"/>
        <v>2400</v>
      </c>
      <c r="J177" s="20" t="s">
        <v>30</v>
      </c>
    </row>
    <row r="178" spans="1:10">
      <c r="A178" s="21">
        <v>45595</v>
      </c>
      <c r="B178" s="16" t="s">
        <v>375</v>
      </c>
      <c r="C178" s="14" t="s">
        <v>31</v>
      </c>
      <c r="D178" s="17">
        <v>4.8</v>
      </c>
      <c r="E178" s="17">
        <v>3</v>
      </c>
      <c r="F178" s="17">
        <v>9</v>
      </c>
      <c r="G178" s="17">
        <v>6.1</v>
      </c>
      <c r="H178" s="18">
        <v>900</v>
      </c>
      <c r="I178" s="19">
        <f t="shared" si="2"/>
        <v>1169.9999999999998</v>
      </c>
      <c r="J178" s="20" t="s">
        <v>30</v>
      </c>
    </row>
    <row r="179" spans="1:10">
      <c r="A179" s="21">
        <v>45595</v>
      </c>
      <c r="B179" s="16" t="s">
        <v>376</v>
      </c>
      <c r="C179" s="14" t="s">
        <v>31</v>
      </c>
      <c r="D179" s="17">
        <v>7.5</v>
      </c>
      <c r="E179" s="17">
        <v>5.5</v>
      </c>
      <c r="F179" s="17">
        <v>12</v>
      </c>
      <c r="G179" s="17">
        <v>8.9</v>
      </c>
      <c r="H179" s="18">
        <v>875</v>
      </c>
      <c r="I179" s="19">
        <f t="shared" si="2"/>
        <v>1225.0000000000002</v>
      </c>
      <c r="J179" s="20" t="s">
        <v>30</v>
      </c>
    </row>
    <row r="180" spans="1:10">
      <c r="A180" s="21">
        <v>45595</v>
      </c>
      <c r="B180" s="16" t="s">
        <v>377</v>
      </c>
      <c r="C180" s="14" t="s">
        <v>31</v>
      </c>
      <c r="D180" s="17">
        <v>7.5</v>
      </c>
      <c r="E180" s="17">
        <v>4.5</v>
      </c>
      <c r="F180" s="17">
        <v>14</v>
      </c>
      <c r="G180" s="17">
        <v>7.6</v>
      </c>
      <c r="H180" s="18">
        <v>456</v>
      </c>
      <c r="I180" s="19">
        <f t="shared" si="2"/>
        <v>45.599999999999838</v>
      </c>
      <c r="J180" s="20" t="s">
        <v>32</v>
      </c>
    </row>
    <row r="181" spans="1:10">
      <c r="A181" s="21">
        <v>45595</v>
      </c>
      <c r="B181" s="16" t="s">
        <v>378</v>
      </c>
      <c r="C181" s="14" t="s">
        <v>31</v>
      </c>
      <c r="D181" s="17">
        <v>11.5</v>
      </c>
      <c r="E181" s="17">
        <v>10.5</v>
      </c>
      <c r="F181" s="17">
        <v>15</v>
      </c>
      <c r="G181" s="17">
        <v>15</v>
      </c>
      <c r="H181" s="18">
        <v>1250</v>
      </c>
      <c r="I181" s="19">
        <f t="shared" si="2"/>
        <v>4375</v>
      </c>
      <c r="J181" s="20" t="s">
        <v>30</v>
      </c>
    </row>
    <row r="182" spans="1:10">
      <c r="A182" s="21">
        <v>45596</v>
      </c>
      <c r="B182" s="16" t="s">
        <v>361</v>
      </c>
      <c r="C182" s="14" t="s">
        <v>29</v>
      </c>
      <c r="D182" s="17">
        <v>40</v>
      </c>
      <c r="E182" s="17">
        <v>2</v>
      </c>
      <c r="F182" s="17">
        <v>100</v>
      </c>
      <c r="G182" s="17">
        <v>60</v>
      </c>
      <c r="H182" s="18">
        <v>25</v>
      </c>
      <c r="I182" s="19">
        <f t="shared" si="2"/>
        <v>500</v>
      </c>
      <c r="J182" s="20" t="s">
        <v>30</v>
      </c>
    </row>
    <row r="183" spans="1:10">
      <c r="A183" s="21">
        <v>45596</v>
      </c>
      <c r="B183" s="16" t="s">
        <v>385</v>
      </c>
      <c r="C183" s="14" t="s">
        <v>31</v>
      </c>
      <c r="D183" s="17">
        <v>18</v>
      </c>
      <c r="E183" s="17">
        <v>0.05</v>
      </c>
      <c r="F183" s="17">
        <v>50</v>
      </c>
      <c r="G183" s="17">
        <v>0</v>
      </c>
      <c r="H183" s="18">
        <v>25</v>
      </c>
      <c r="I183" s="19">
        <f t="shared" si="2"/>
        <v>-450</v>
      </c>
      <c r="J183" s="20" t="s">
        <v>37</v>
      </c>
    </row>
    <row r="184" spans="1:10">
      <c r="A184" s="44" t="s">
        <v>11</v>
      </c>
      <c r="B184" s="45"/>
      <c r="C184" s="45"/>
      <c r="D184" s="45"/>
      <c r="E184" s="45"/>
      <c r="F184" s="45"/>
      <c r="G184" s="45"/>
      <c r="H184" s="46"/>
      <c r="I184" s="11">
        <f>SUM(I4:I183)</f>
        <v>200654.6</v>
      </c>
    </row>
    <row r="185" spans="1:10" ht="15" customHeight="1"/>
  </sheetData>
  <mergeCells count="3">
    <mergeCell ref="A2:J2"/>
    <mergeCell ref="A184:H184"/>
    <mergeCell ref="A1:J1"/>
  </mergeCells>
  <conditionalFormatting sqref="I184">
    <cfRule type="cellIs" dxfId="3" priority="1" stopIfTrue="1" operator="lessThanOrEqual">
      <formula>0</formula>
    </cfRule>
  </conditionalFormatting>
  <pageMargins left="0.7" right="0.7" top="0.75" bottom="0.75" header="0.3" footer="0.3"/>
  <pageSetup orientation="portrait" horizontalDpi="300" verticalDpi="0" r:id="rId1"/>
  <ignoredErrors>
    <ignoredError sqref="I9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O156"/>
  <sheetViews>
    <sheetView zoomScaleNormal="100" workbookViewId="0">
      <selection activeCell="L17" sqref="L17"/>
    </sheetView>
  </sheetViews>
  <sheetFormatPr defaultRowHeight="14.4"/>
  <cols>
    <col min="1" max="1" width="9.77734375" style="8" bestFit="1" customWidth="1"/>
    <col min="2" max="2" width="22" customWidth="1"/>
    <col min="10" max="10" width="15.5546875" customWidth="1"/>
    <col min="11" max="11" width="14.6640625" style="38" customWidth="1"/>
    <col min="12" max="12" width="16.21875" bestFit="1" customWidth="1"/>
    <col min="14" max="14" width="8.88671875" customWidth="1"/>
  </cols>
  <sheetData>
    <row r="1" spans="1:15" ht="20.399999999999999" customHeight="1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34"/>
    </row>
    <row r="2" spans="1:15" ht="15">
      <c r="A2" s="42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35"/>
    </row>
    <row r="3" spans="1:15" ht="57.6">
      <c r="A3" s="9" t="s">
        <v>1</v>
      </c>
      <c r="B3" s="10" t="s">
        <v>2</v>
      </c>
      <c r="C3" s="10" t="s">
        <v>3</v>
      </c>
      <c r="D3" s="10" t="s">
        <v>4</v>
      </c>
      <c r="E3" s="10" t="s">
        <v>6</v>
      </c>
      <c r="F3" s="10" t="s">
        <v>5</v>
      </c>
      <c r="G3" s="10" t="s">
        <v>7</v>
      </c>
      <c r="H3" s="10" t="s">
        <v>8</v>
      </c>
      <c r="I3" s="10" t="s">
        <v>9</v>
      </c>
      <c r="J3" s="10" t="s">
        <v>10</v>
      </c>
      <c r="K3" s="36"/>
      <c r="L3" s="24" t="s">
        <v>19</v>
      </c>
      <c r="M3" s="25" t="s">
        <v>20</v>
      </c>
      <c r="N3" s="25" t="s">
        <v>21</v>
      </c>
      <c r="O3" s="25" t="s">
        <v>22</v>
      </c>
    </row>
    <row r="4" spans="1:15">
      <c r="A4" s="21">
        <v>45566</v>
      </c>
      <c r="B4" s="16" t="s">
        <v>61</v>
      </c>
      <c r="C4" s="14" t="s">
        <v>29</v>
      </c>
      <c r="D4" s="17">
        <v>2150</v>
      </c>
      <c r="E4" s="17">
        <v>2130</v>
      </c>
      <c r="F4" s="17">
        <v>2180</v>
      </c>
      <c r="G4" s="17">
        <v>2170.5</v>
      </c>
      <c r="H4" s="18">
        <f>100000/D4</f>
        <v>46.511627906976742</v>
      </c>
      <c r="I4" s="19">
        <f t="shared" ref="I4:I27" si="0">+H4*(G4-D4)</f>
        <v>953.48837209302314</v>
      </c>
      <c r="J4" s="20" t="s">
        <v>30</v>
      </c>
      <c r="K4"/>
      <c r="L4" s="22" t="s">
        <v>23</v>
      </c>
      <c r="M4" s="23">
        <v>103</v>
      </c>
      <c r="N4" s="23">
        <v>105845</v>
      </c>
      <c r="O4" s="26">
        <f>+M4/M7</f>
        <v>0.67763157894736847</v>
      </c>
    </row>
    <row r="5" spans="1:15">
      <c r="A5" s="21">
        <v>45566</v>
      </c>
      <c r="B5" s="16" t="s">
        <v>51</v>
      </c>
      <c r="C5" s="14" t="s">
        <v>31</v>
      </c>
      <c r="D5" s="14">
        <v>540</v>
      </c>
      <c r="E5" s="17">
        <v>535</v>
      </c>
      <c r="F5" s="17">
        <v>552</v>
      </c>
      <c r="G5" s="15">
        <v>546</v>
      </c>
      <c r="H5" s="18">
        <f t="shared" ref="H5:H13" si="1">100000/D5</f>
        <v>185.18518518518519</v>
      </c>
      <c r="I5" s="19">
        <f t="shared" si="0"/>
        <v>1111.1111111111111</v>
      </c>
      <c r="J5" s="20" t="s">
        <v>30</v>
      </c>
      <c r="K5"/>
      <c r="L5" s="22" t="s">
        <v>24</v>
      </c>
      <c r="M5" s="23">
        <v>1</v>
      </c>
      <c r="N5" s="23">
        <v>0</v>
      </c>
      <c r="O5" s="26">
        <f>+M5/M7</f>
        <v>6.5789473684210523E-3</v>
      </c>
    </row>
    <row r="6" spans="1:15">
      <c r="A6" s="21">
        <v>45566</v>
      </c>
      <c r="B6" s="16" t="s">
        <v>50</v>
      </c>
      <c r="C6" s="14" t="s">
        <v>31</v>
      </c>
      <c r="D6" s="17">
        <v>7420</v>
      </c>
      <c r="E6" s="17">
        <v>7350</v>
      </c>
      <c r="F6" s="17">
        <v>7540</v>
      </c>
      <c r="G6" s="15">
        <v>7390</v>
      </c>
      <c r="H6" s="18">
        <f t="shared" si="1"/>
        <v>13.477088948787062</v>
      </c>
      <c r="I6" s="19">
        <f t="shared" si="0"/>
        <v>-404.31266846361183</v>
      </c>
      <c r="J6" s="20" t="s">
        <v>39</v>
      </c>
      <c r="K6"/>
      <c r="L6" s="22" t="s">
        <v>25</v>
      </c>
      <c r="M6" s="23">
        <v>48</v>
      </c>
      <c r="N6" s="23">
        <v>-42185</v>
      </c>
      <c r="O6" s="26">
        <f>+M6/M7</f>
        <v>0.31578947368421051</v>
      </c>
    </row>
    <row r="7" spans="1:15">
      <c r="A7" s="21">
        <v>45566</v>
      </c>
      <c r="B7" s="16" t="s">
        <v>41</v>
      </c>
      <c r="C7" s="14" t="s">
        <v>31</v>
      </c>
      <c r="D7" s="17">
        <v>1120</v>
      </c>
      <c r="E7" s="17">
        <v>1109</v>
      </c>
      <c r="F7" s="17">
        <v>1145</v>
      </c>
      <c r="G7" s="15">
        <v>1109</v>
      </c>
      <c r="H7" s="18">
        <f t="shared" si="1"/>
        <v>89.285714285714292</v>
      </c>
      <c r="I7" s="19">
        <f t="shared" si="0"/>
        <v>-982.14285714285722</v>
      </c>
      <c r="J7" s="20" t="s">
        <v>37</v>
      </c>
      <c r="K7"/>
      <c r="L7" s="24" t="s">
        <v>26</v>
      </c>
      <c r="M7" s="27">
        <f>SUM(M4:M6)</f>
        <v>152</v>
      </c>
      <c r="N7" s="27">
        <f>SUM(N4:N6)</f>
        <v>63660</v>
      </c>
      <c r="O7" s="28">
        <f>SUM(O4:O6)</f>
        <v>1</v>
      </c>
    </row>
    <row r="8" spans="1:15">
      <c r="A8" s="21">
        <v>45566</v>
      </c>
      <c r="B8" s="16" t="s">
        <v>40</v>
      </c>
      <c r="C8" s="14" t="s">
        <v>31</v>
      </c>
      <c r="D8" s="17">
        <v>188</v>
      </c>
      <c r="E8" s="17">
        <v>186</v>
      </c>
      <c r="F8" s="17">
        <v>192</v>
      </c>
      <c r="G8" s="15">
        <v>187.5</v>
      </c>
      <c r="H8" s="18">
        <f t="shared" si="1"/>
        <v>531.91489361702122</v>
      </c>
      <c r="I8" s="19">
        <f t="shared" si="0"/>
        <v>-265.95744680851061</v>
      </c>
      <c r="J8" s="20" t="s">
        <v>39</v>
      </c>
      <c r="K8"/>
    </row>
    <row r="9" spans="1:15">
      <c r="A9" s="21">
        <v>45566</v>
      </c>
      <c r="B9" s="16" t="s">
        <v>62</v>
      </c>
      <c r="C9" s="14" t="s">
        <v>31</v>
      </c>
      <c r="D9" s="17">
        <v>884</v>
      </c>
      <c r="E9" s="17">
        <v>876</v>
      </c>
      <c r="F9" s="17">
        <v>900</v>
      </c>
      <c r="G9" s="15">
        <v>897.5</v>
      </c>
      <c r="H9" s="18">
        <f t="shared" si="1"/>
        <v>113.12217194570135</v>
      </c>
      <c r="I9" s="19">
        <f t="shared" si="0"/>
        <v>1527.1493212669682</v>
      </c>
      <c r="J9" s="20" t="s">
        <v>30</v>
      </c>
      <c r="K9"/>
    </row>
    <row r="10" spans="1:15">
      <c r="A10" s="21">
        <v>45566</v>
      </c>
      <c r="B10" s="16" t="s">
        <v>52</v>
      </c>
      <c r="C10" s="14" t="s">
        <v>31</v>
      </c>
      <c r="D10" s="17">
        <v>245.4</v>
      </c>
      <c r="E10" s="17">
        <v>243</v>
      </c>
      <c r="F10" s="17">
        <v>250</v>
      </c>
      <c r="G10" s="15">
        <v>245.5</v>
      </c>
      <c r="H10" s="18">
        <f t="shared" si="1"/>
        <v>407.49796251018745</v>
      </c>
      <c r="I10" s="19">
        <f t="shared" si="0"/>
        <v>40.749796251016427</v>
      </c>
      <c r="J10" s="20" t="s">
        <v>32</v>
      </c>
      <c r="K10"/>
    </row>
    <row r="11" spans="1:15">
      <c r="A11" s="21">
        <v>45566</v>
      </c>
      <c r="B11" s="16" t="s">
        <v>47</v>
      </c>
      <c r="C11" s="14" t="s">
        <v>31</v>
      </c>
      <c r="D11" s="17">
        <v>607</v>
      </c>
      <c r="E11" s="17">
        <v>600</v>
      </c>
      <c r="F11" s="17">
        <v>622</v>
      </c>
      <c r="G11" s="15">
        <v>602</v>
      </c>
      <c r="H11" s="18">
        <f t="shared" si="1"/>
        <v>164.74464579901152</v>
      </c>
      <c r="I11" s="19">
        <f t="shared" si="0"/>
        <v>-823.72322899505764</v>
      </c>
      <c r="J11" s="20" t="s">
        <v>38</v>
      </c>
      <c r="K11"/>
    </row>
    <row r="12" spans="1:15">
      <c r="A12" s="21">
        <v>45566</v>
      </c>
      <c r="B12" s="16" t="s">
        <v>45</v>
      </c>
      <c r="C12" s="14" t="s">
        <v>31</v>
      </c>
      <c r="D12" s="17">
        <v>727</v>
      </c>
      <c r="E12" s="17">
        <v>720</v>
      </c>
      <c r="F12" s="17">
        <v>742</v>
      </c>
      <c r="G12" s="15">
        <v>737</v>
      </c>
      <c r="H12" s="18">
        <f t="shared" si="1"/>
        <v>137.5515818431912</v>
      </c>
      <c r="I12" s="19">
        <f t="shared" si="0"/>
        <v>1375.5158184319121</v>
      </c>
      <c r="J12" s="20" t="s">
        <v>30</v>
      </c>
      <c r="K12"/>
    </row>
    <row r="13" spans="1:15">
      <c r="A13" s="21">
        <v>45566</v>
      </c>
      <c r="B13" s="16" t="s">
        <v>42</v>
      </c>
      <c r="C13" s="14" t="s">
        <v>31</v>
      </c>
      <c r="D13" s="17">
        <v>286</v>
      </c>
      <c r="E13" s="17">
        <v>283</v>
      </c>
      <c r="F13" s="17">
        <v>293</v>
      </c>
      <c r="G13" s="15">
        <v>289.39999999999998</v>
      </c>
      <c r="H13" s="18">
        <f t="shared" si="1"/>
        <v>349.65034965034965</v>
      </c>
      <c r="I13" s="19">
        <f t="shared" si="0"/>
        <v>1188.811188811181</v>
      </c>
      <c r="J13" s="20" t="s">
        <v>30</v>
      </c>
      <c r="K13"/>
    </row>
    <row r="14" spans="1:15">
      <c r="A14" s="21">
        <v>45568</v>
      </c>
      <c r="B14" s="16" t="s">
        <v>43</v>
      </c>
      <c r="C14" s="14" t="s">
        <v>29</v>
      </c>
      <c r="D14" s="17">
        <v>4010</v>
      </c>
      <c r="E14" s="17">
        <v>3970</v>
      </c>
      <c r="F14" s="17">
        <v>4090</v>
      </c>
      <c r="G14" s="17">
        <v>4082</v>
      </c>
      <c r="H14" s="18">
        <f>100000/D14</f>
        <v>24.937655860349128</v>
      </c>
      <c r="I14" s="19">
        <f t="shared" si="0"/>
        <v>1795.5112219451373</v>
      </c>
      <c r="J14" s="20" t="s">
        <v>30</v>
      </c>
      <c r="K14"/>
    </row>
    <row r="15" spans="1:15">
      <c r="A15" s="21">
        <v>45568</v>
      </c>
      <c r="B15" s="16" t="s">
        <v>49</v>
      </c>
      <c r="C15" s="14" t="s">
        <v>31</v>
      </c>
      <c r="D15" s="14">
        <v>590</v>
      </c>
      <c r="E15" s="17">
        <v>584</v>
      </c>
      <c r="F15" s="17">
        <v>602</v>
      </c>
      <c r="G15" s="15">
        <v>602</v>
      </c>
      <c r="H15" s="18">
        <f t="shared" ref="H15:H18" si="2">100000/D15</f>
        <v>169.4915254237288</v>
      </c>
      <c r="I15" s="19">
        <f t="shared" si="0"/>
        <v>2033.8983050847455</v>
      </c>
      <c r="J15" s="20" t="s">
        <v>30</v>
      </c>
      <c r="K15"/>
    </row>
    <row r="16" spans="1:15">
      <c r="A16" s="21">
        <v>45568</v>
      </c>
      <c r="B16" s="16" t="s">
        <v>72</v>
      </c>
      <c r="C16" s="14" t="s">
        <v>31</v>
      </c>
      <c r="D16" s="17">
        <v>366.5</v>
      </c>
      <c r="E16" s="17">
        <v>363</v>
      </c>
      <c r="F16" s="17">
        <v>374</v>
      </c>
      <c r="G16" s="15">
        <v>365</v>
      </c>
      <c r="H16" s="18">
        <f t="shared" si="2"/>
        <v>272.85129604365619</v>
      </c>
      <c r="I16" s="19">
        <f t="shared" si="0"/>
        <v>-409.27694406548426</v>
      </c>
      <c r="J16" s="20" t="s">
        <v>39</v>
      </c>
      <c r="K16"/>
    </row>
    <row r="17" spans="1:11">
      <c r="A17" s="21">
        <v>45568</v>
      </c>
      <c r="B17" s="16" t="s">
        <v>42</v>
      </c>
      <c r="C17" s="14" t="s">
        <v>31</v>
      </c>
      <c r="D17" s="17">
        <v>291</v>
      </c>
      <c r="E17" s="17">
        <v>288</v>
      </c>
      <c r="F17" s="17">
        <v>298</v>
      </c>
      <c r="G17" s="15">
        <v>294.5</v>
      </c>
      <c r="H17" s="18">
        <f t="shared" si="2"/>
        <v>343.64261168384877</v>
      </c>
      <c r="I17" s="19">
        <f t="shared" si="0"/>
        <v>1202.7491408934707</v>
      </c>
      <c r="J17" s="20" t="s">
        <v>30</v>
      </c>
      <c r="K17"/>
    </row>
    <row r="18" spans="1:11">
      <c r="A18" s="21">
        <v>45568</v>
      </c>
      <c r="B18" s="16" t="s">
        <v>53</v>
      </c>
      <c r="C18" s="14" t="s">
        <v>31</v>
      </c>
      <c r="D18" s="17">
        <v>356</v>
      </c>
      <c r="E18" s="17">
        <v>352.5</v>
      </c>
      <c r="F18" s="17">
        <v>362</v>
      </c>
      <c r="G18" s="15">
        <v>352.5</v>
      </c>
      <c r="H18" s="18">
        <f t="shared" si="2"/>
        <v>280.89887640449439</v>
      </c>
      <c r="I18" s="19">
        <f t="shared" si="0"/>
        <v>-983.14606741573039</v>
      </c>
      <c r="J18" s="20" t="s">
        <v>37</v>
      </c>
      <c r="K18"/>
    </row>
    <row r="19" spans="1:11">
      <c r="A19" s="21">
        <v>45569</v>
      </c>
      <c r="B19" s="16" t="s">
        <v>87</v>
      </c>
      <c r="C19" s="14" t="s">
        <v>29</v>
      </c>
      <c r="D19" s="17">
        <v>954</v>
      </c>
      <c r="E19" s="17">
        <v>970</v>
      </c>
      <c r="F19" s="17">
        <v>945</v>
      </c>
      <c r="G19" s="17">
        <v>964.5</v>
      </c>
      <c r="H19" s="18">
        <f>100000/D19</f>
        <v>104.82180293501048</v>
      </c>
      <c r="I19" s="19">
        <f t="shared" si="0"/>
        <v>1100.6289308176101</v>
      </c>
      <c r="J19" s="20" t="s">
        <v>30</v>
      </c>
      <c r="K19"/>
    </row>
    <row r="20" spans="1:11">
      <c r="A20" s="21">
        <v>45569</v>
      </c>
      <c r="B20" s="16" t="s">
        <v>88</v>
      </c>
      <c r="C20" s="14" t="s">
        <v>31</v>
      </c>
      <c r="D20" s="14">
        <v>2190</v>
      </c>
      <c r="E20" s="17">
        <v>2170</v>
      </c>
      <c r="F20" s="17">
        <v>2240</v>
      </c>
      <c r="G20" s="15">
        <v>2212</v>
      </c>
      <c r="H20" s="18">
        <f t="shared" ref="H20:H23" si="3">100000/D20</f>
        <v>45.662100456621005</v>
      </c>
      <c r="I20" s="19">
        <f t="shared" si="0"/>
        <v>1004.566210045662</v>
      </c>
      <c r="J20" s="20" t="s">
        <v>30</v>
      </c>
      <c r="K20"/>
    </row>
    <row r="21" spans="1:11">
      <c r="A21" s="21">
        <v>45569</v>
      </c>
      <c r="B21" s="16" t="s">
        <v>89</v>
      </c>
      <c r="C21" s="14" t="s">
        <v>31</v>
      </c>
      <c r="D21" s="17">
        <v>1464</v>
      </c>
      <c r="E21" s="17">
        <v>1449</v>
      </c>
      <c r="F21" s="17">
        <v>1495</v>
      </c>
      <c r="G21" s="15">
        <v>1449</v>
      </c>
      <c r="H21" s="18">
        <f t="shared" si="3"/>
        <v>68.306010928961754</v>
      </c>
      <c r="I21" s="19">
        <f t="shared" si="0"/>
        <v>-1024.5901639344263</v>
      </c>
      <c r="J21" s="20" t="s">
        <v>37</v>
      </c>
      <c r="K21"/>
    </row>
    <row r="22" spans="1:11">
      <c r="A22" s="21">
        <v>45569</v>
      </c>
      <c r="B22" s="16" t="s">
        <v>90</v>
      </c>
      <c r="C22" s="14" t="s">
        <v>31</v>
      </c>
      <c r="D22" s="17">
        <v>1696</v>
      </c>
      <c r="E22" s="17">
        <v>1680</v>
      </c>
      <c r="F22" s="17">
        <v>1730</v>
      </c>
      <c r="G22" s="15">
        <v>1680</v>
      </c>
      <c r="H22" s="18">
        <f t="shared" si="3"/>
        <v>58.962264150943398</v>
      </c>
      <c r="I22" s="19">
        <f t="shared" si="0"/>
        <v>-943.39622641509436</v>
      </c>
      <c r="J22" s="20" t="s">
        <v>37</v>
      </c>
      <c r="K22"/>
    </row>
    <row r="23" spans="1:11">
      <c r="A23" s="21">
        <v>45569</v>
      </c>
      <c r="B23" s="16" t="s">
        <v>91</v>
      </c>
      <c r="C23" s="14" t="s">
        <v>31</v>
      </c>
      <c r="D23" s="17">
        <v>768</v>
      </c>
      <c r="E23" s="17">
        <v>760</v>
      </c>
      <c r="F23" s="17">
        <v>782</v>
      </c>
      <c r="G23" s="15">
        <v>760</v>
      </c>
      <c r="H23" s="18">
        <f t="shared" si="3"/>
        <v>130.20833333333334</v>
      </c>
      <c r="I23" s="19">
        <f t="shared" si="0"/>
        <v>-1041.6666666666667</v>
      </c>
      <c r="J23" s="20" t="s">
        <v>37</v>
      </c>
      <c r="K23"/>
    </row>
    <row r="24" spans="1:11">
      <c r="A24" s="21">
        <v>45572</v>
      </c>
      <c r="B24" s="16" t="s">
        <v>96</v>
      </c>
      <c r="C24" s="14" t="s">
        <v>29</v>
      </c>
      <c r="D24" s="17">
        <v>3500</v>
      </c>
      <c r="E24" s="17">
        <v>3465</v>
      </c>
      <c r="F24" s="17">
        <v>3570</v>
      </c>
      <c r="G24" s="17">
        <v>3465</v>
      </c>
      <c r="H24" s="18">
        <f>100000/D24</f>
        <v>28.571428571428573</v>
      </c>
      <c r="I24" s="19">
        <f t="shared" si="0"/>
        <v>-1000</v>
      </c>
      <c r="J24" s="20" t="s">
        <v>37</v>
      </c>
      <c r="K24"/>
    </row>
    <row r="25" spans="1:11">
      <c r="A25" s="21">
        <v>45572</v>
      </c>
      <c r="B25" s="16" t="s">
        <v>45</v>
      </c>
      <c r="C25" s="14" t="s">
        <v>34</v>
      </c>
      <c r="D25" s="14">
        <v>675</v>
      </c>
      <c r="E25" s="17">
        <v>681</v>
      </c>
      <c r="F25" s="17">
        <v>660</v>
      </c>
      <c r="G25" s="15">
        <v>681</v>
      </c>
      <c r="H25" s="18">
        <f t="shared" ref="H25:H29" si="4">100000/D25</f>
        <v>148.14814814814815</v>
      </c>
      <c r="I25" s="19">
        <f>+H25*(D25-G25)</f>
        <v>-888.88888888888891</v>
      </c>
      <c r="J25" s="20" t="s">
        <v>37</v>
      </c>
      <c r="K25"/>
    </row>
    <row r="26" spans="1:11">
      <c r="A26" s="21">
        <v>45572</v>
      </c>
      <c r="B26" s="16" t="s">
        <v>97</v>
      </c>
      <c r="C26" s="14" t="s">
        <v>34</v>
      </c>
      <c r="D26" s="17">
        <v>91.1</v>
      </c>
      <c r="E26" s="17">
        <v>92</v>
      </c>
      <c r="F26" s="17">
        <v>89.5</v>
      </c>
      <c r="G26" s="15">
        <v>90</v>
      </c>
      <c r="H26" s="18">
        <f t="shared" si="4"/>
        <v>1097.6948408342482</v>
      </c>
      <c r="I26" s="19">
        <f>+H26*(D26-G26)</f>
        <v>1207.4643249176668</v>
      </c>
      <c r="J26" s="20" t="s">
        <v>30</v>
      </c>
      <c r="K26"/>
    </row>
    <row r="27" spans="1:11">
      <c r="A27" s="21">
        <v>45572</v>
      </c>
      <c r="B27" s="16" t="s">
        <v>98</v>
      </c>
      <c r="C27" s="14" t="s">
        <v>31</v>
      </c>
      <c r="D27" s="17">
        <v>3120</v>
      </c>
      <c r="E27" s="17">
        <v>3090</v>
      </c>
      <c r="F27" s="17">
        <v>3190</v>
      </c>
      <c r="G27" s="15">
        <v>3189</v>
      </c>
      <c r="H27" s="18">
        <f t="shared" si="4"/>
        <v>32.051282051282051</v>
      </c>
      <c r="I27" s="19">
        <f t="shared" si="0"/>
        <v>2211.5384615384614</v>
      </c>
      <c r="J27" s="20" t="s">
        <v>30</v>
      </c>
      <c r="K27"/>
    </row>
    <row r="28" spans="1:11">
      <c r="A28" s="21">
        <v>45572</v>
      </c>
      <c r="B28" s="16" t="s">
        <v>99</v>
      </c>
      <c r="C28" s="14" t="s">
        <v>34</v>
      </c>
      <c r="D28" s="17">
        <v>1220</v>
      </c>
      <c r="E28" s="17">
        <v>1232</v>
      </c>
      <c r="F28" s="17">
        <v>1200</v>
      </c>
      <c r="G28" s="15">
        <v>1200</v>
      </c>
      <c r="H28" s="18">
        <f t="shared" si="4"/>
        <v>81.967213114754102</v>
      </c>
      <c r="I28" s="19">
        <f>+H28*(D28-G28)</f>
        <v>1639.344262295082</v>
      </c>
      <c r="J28" s="20" t="s">
        <v>30</v>
      </c>
      <c r="K28"/>
    </row>
    <row r="29" spans="1:11">
      <c r="A29" s="21">
        <v>45572</v>
      </c>
      <c r="B29" s="16" t="s">
        <v>100</v>
      </c>
      <c r="C29" s="14" t="s">
        <v>34</v>
      </c>
      <c r="D29" s="17">
        <v>2680</v>
      </c>
      <c r="E29" s="17">
        <v>2710</v>
      </c>
      <c r="F29" s="17">
        <v>2640</v>
      </c>
      <c r="G29" s="15">
        <v>2640</v>
      </c>
      <c r="H29" s="18">
        <f t="shared" si="4"/>
        <v>37.313432835820898</v>
      </c>
      <c r="I29" s="19">
        <f>+H29*(D29-G29)</f>
        <v>1492.5373134328358</v>
      </c>
      <c r="J29" s="20" t="s">
        <v>30</v>
      </c>
      <c r="K29"/>
    </row>
    <row r="30" spans="1:11">
      <c r="A30" s="21">
        <v>45573</v>
      </c>
      <c r="B30" s="16" t="s">
        <v>110</v>
      </c>
      <c r="C30" s="14" t="s">
        <v>29</v>
      </c>
      <c r="D30" s="17">
        <v>1372</v>
      </c>
      <c r="E30" s="17">
        <v>1359</v>
      </c>
      <c r="F30" s="17">
        <v>1390</v>
      </c>
      <c r="G30" s="17">
        <v>1386</v>
      </c>
      <c r="H30" s="18">
        <f>100000/D30</f>
        <v>72.886297376093296</v>
      </c>
      <c r="I30" s="19">
        <f t="shared" ref="I30:I50" si="5">+H30*(G30-D30)</f>
        <v>1020.4081632653061</v>
      </c>
      <c r="J30" s="20" t="s">
        <v>30</v>
      </c>
      <c r="K30"/>
    </row>
    <row r="31" spans="1:11">
      <c r="A31" s="21">
        <v>45573</v>
      </c>
      <c r="B31" s="16" t="s">
        <v>42</v>
      </c>
      <c r="C31" s="14" t="s">
        <v>31</v>
      </c>
      <c r="D31" s="14">
        <v>267.5</v>
      </c>
      <c r="E31" s="17">
        <v>265</v>
      </c>
      <c r="F31" s="17">
        <v>272</v>
      </c>
      <c r="G31" s="15">
        <v>271.5</v>
      </c>
      <c r="H31" s="18">
        <f t="shared" ref="H31:H36" si="6">100000/D31</f>
        <v>373.8317757009346</v>
      </c>
      <c r="I31" s="19">
        <f t="shared" si="5"/>
        <v>1495.3271028037384</v>
      </c>
      <c r="J31" s="20" t="s">
        <v>30</v>
      </c>
      <c r="K31"/>
    </row>
    <row r="32" spans="1:11">
      <c r="A32" s="21">
        <v>45573</v>
      </c>
      <c r="B32" s="16" t="s">
        <v>111</v>
      </c>
      <c r="C32" s="14" t="s">
        <v>31</v>
      </c>
      <c r="D32" s="17">
        <v>707</v>
      </c>
      <c r="E32" s="17">
        <v>700</v>
      </c>
      <c r="F32" s="17">
        <v>722</v>
      </c>
      <c r="G32" s="15">
        <v>718</v>
      </c>
      <c r="H32" s="18">
        <f t="shared" si="6"/>
        <v>141.44271570014143</v>
      </c>
      <c r="I32" s="19">
        <f t="shared" si="5"/>
        <v>1555.8698727015558</v>
      </c>
      <c r="J32" s="20" t="s">
        <v>30</v>
      </c>
      <c r="K32"/>
    </row>
    <row r="33" spans="1:11">
      <c r="A33" s="21">
        <v>45573</v>
      </c>
      <c r="B33" s="16" t="s">
        <v>112</v>
      </c>
      <c r="C33" s="14" t="s">
        <v>31</v>
      </c>
      <c r="D33" s="17">
        <v>477</v>
      </c>
      <c r="E33" s="17">
        <v>472</v>
      </c>
      <c r="F33" s="17">
        <v>490</v>
      </c>
      <c r="G33" s="15">
        <v>483.5</v>
      </c>
      <c r="H33" s="18">
        <f t="shared" si="6"/>
        <v>209.64360587002096</v>
      </c>
      <c r="I33" s="19">
        <f t="shared" si="5"/>
        <v>1362.6834381551362</v>
      </c>
      <c r="J33" s="20" t="s">
        <v>30</v>
      </c>
      <c r="K33"/>
    </row>
    <row r="34" spans="1:11">
      <c r="A34" s="21">
        <v>45573</v>
      </c>
      <c r="B34" s="16" t="s">
        <v>113</v>
      </c>
      <c r="C34" s="14" t="s">
        <v>31</v>
      </c>
      <c r="D34" s="17">
        <v>710</v>
      </c>
      <c r="E34" s="17">
        <v>703</v>
      </c>
      <c r="F34" s="17">
        <v>724</v>
      </c>
      <c r="G34" s="15">
        <v>718</v>
      </c>
      <c r="H34" s="18">
        <f t="shared" si="6"/>
        <v>140.8450704225352</v>
      </c>
      <c r="I34" s="19">
        <f t="shared" si="5"/>
        <v>1126.7605633802816</v>
      </c>
      <c r="J34" s="20" t="s">
        <v>30</v>
      </c>
      <c r="K34"/>
    </row>
    <row r="35" spans="1:11">
      <c r="A35" s="21">
        <v>45573</v>
      </c>
      <c r="B35" s="16" t="s">
        <v>50</v>
      </c>
      <c r="C35" s="14" t="s">
        <v>31</v>
      </c>
      <c r="D35" s="17">
        <v>7350</v>
      </c>
      <c r="E35" s="17">
        <v>7270</v>
      </c>
      <c r="F35" s="17">
        <v>7460</v>
      </c>
      <c r="G35" s="15">
        <v>7380</v>
      </c>
      <c r="H35" s="18">
        <f t="shared" si="6"/>
        <v>13.605442176870747</v>
      </c>
      <c r="I35" s="19">
        <f t="shared" si="5"/>
        <v>408.16326530612241</v>
      </c>
      <c r="J35" s="20" t="s">
        <v>38</v>
      </c>
      <c r="K35"/>
    </row>
    <row r="36" spans="1:11">
      <c r="A36" s="21">
        <v>45573</v>
      </c>
      <c r="B36" s="16" t="s">
        <v>114</v>
      </c>
      <c r="C36" s="14" t="s">
        <v>31</v>
      </c>
      <c r="D36" s="17">
        <v>501</v>
      </c>
      <c r="E36" s="17">
        <v>496</v>
      </c>
      <c r="F36" s="17">
        <v>512</v>
      </c>
      <c r="G36" s="15">
        <v>502</v>
      </c>
      <c r="H36" s="18">
        <f t="shared" si="6"/>
        <v>199.60079840319361</v>
      </c>
      <c r="I36" s="19">
        <f t="shared" si="5"/>
        <v>199.60079840319361</v>
      </c>
      <c r="J36" s="20" t="s">
        <v>38</v>
      </c>
      <c r="K36"/>
    </row>
    <row r="37" spans="1:11">
      <c r="A37" s="21">
        <v>45574</v>
      </c>
      <c r="B37" s="16" t="s">
        <v>128</v>
      </c>
      <c r="C37" s="14" t="s">
        <v>29</v>
      </c>
      <c r="D37" s="17">
        <v>462</v>
      </c>
      <c r="E37" s="17">
        <v>457</v>
      </c>
      <c r="F37" s="17">
        <v>473</v>
      </c>
      <c r="G37" s="17">
        <v>466</v>
      </c>
      <c r="H37" s="18">
        <f>100000/D37</f>
        <v>216.45021645021646</v>
      </c>
      <c r="I37" s="19">
        <f t="shared" si="5"/>
        <v>865.80086580086584</v>
      </c>
      <c r="J37" s="20" t="s">
        <v>30</v>
      </c>
      <c r="K37"/>
    </row>
    <row r="38" spans="1:11">
      <c r="A38" s="21">
        <v>45574</v>
      </c>
      <c r="B38" s="16" t="s">
        <v>129</v>
      </c>
      <c r="C38" s="14" t="s">
        <v>31</v>
      </c>
      <c r="D38" s="14">
        <v>534</v>
      </c>
      <c r="E38" s="17">
        <v>529</v>
      </c>
      <c r="F38" s="17">
        <v>544</v>
      </c>
      <c r="G38" s="15">
        <v>529</v>
      </c>
      <c r="H38" s="18">
        <f t="shared" ref="H38:H44" si="7">100000/D38</f>
        <v>187.26591760299627</v>
      </c>
      <c r="I38" s="19">
        <f t="shared" si="5"/>
        <v>-936.32958801498137</v>
      </c>
      <c r="J38" s="20" t="s">
        <v>37</v>
      </c>
      <c r="K38"/>
    </row>
    <row r="39" spans="1:11">
      <c r="A39" s="21">
        <v>45574</v>
      </c>
      <c r="B39" s="16" t="s">
        <v>130</v>
      </c>
      <c r="C39" s="14" t="s">
        <v>31</v>
      </c>
      <c r="D39" s="17">
        <v>8280</v>
      </c>
      <c r="E39" s="17">
        <v>8200</v>
      </c>
      <c r="F39" s="17">
        <v>8440</v>
      </c>
      <c r="G39" s="15">
        <v>8285</v>
      </c>
      <c r="H39" s="18">
        <f t="shared" si="7"/>
        <v>12.077294685990339</v>
      </c>
      <c r="I39" s="19">
        <f t="shared" si="5"/>
        <v>60.386473429951693</v>
      </c>
      <c r="J39" s="20" t="s">
        <v>32</v>
      </c>
      <c r="K39"/>
    </row>
    <row r="40" spans="1:11">
      <c r="A40" s="21">
        <v>45574</v>
      </c>
      <c r="B40" s="16" t="s">
        <v>131</v>
      </c>
      <c r="C40" s="14" t="s">
        <v>31</v>
      </c>
      <c r="D40" s="17">
        <v>975</v>
      </c>
      <c r="E40" s="17">
        <v>965</v>
      </c>
      <c r="F40" s="17">
        <v>995</v>
      </c>
      <c r="G40" s="15">
        <v>965</v>
      </c>
      <c r="H40" s="18">
        <f t="shared" si="7"/>
        <v>102.56410256410257</v>
      </c>
      <c r="I40" s="19">
        <f t="shared" si="5"/>
        <v>-1025.6410256410256</v>
      </c>
      <c r="J40" s="20" t="s">
        <v>37</v>
      </c>
      <c r="K40"/>
    </row>
    <row r="41" spans="1:11">
      <c r="A41" s="21">
        <v>45574</v>
      </c>
      <c r="B41" s="16" t="s">
        <v>132</v>
      </c>
      <c r="C41" s="14" t="s">
        <v>31</v>
      </c>
      <c r="D41" s="17">
        <v>225.4</v>
      </c>
      <c r="E41" s="17">
        <v>223</v>
      </c>
      <c r="F41" s="17">
        <v>231</v>
      </c>
      <c r="G41" s="15">
        <v>223</v>
      </c>
      <c r="H41" s="18">
        <f t="shared" si="7"/>
        <v>443.65572315882872</v>
      </c>
      <c r="I41" s="19">
        <f t="shared" si="5"/>
        <v>-1064.7737355811914</v>
      </c>
      <c r="J41" s="20" t="s">
        <v>37</v>
      </c>
      <c r="K41"/>
    </row>
    <row r="42" spans="1:11">
      <c r="A42" s="21">
        <v>45574</v>
      </c>
      <c r="B42" s="16" t="s">
        <v>133</v>
      </c>
      <c r="C42" s="14" t="s">
        <v>31</v>
      </c>
      <c r="D42" s="17">
        <v>1465</v>
      </c>
      <c r="E42" s="17">
        <v>1450</v>
      </c>
      <c r="F42" s="17">
        <v>1500</v>
      </c>
      <c r="G42" s="15">
        <v>1450</v>
      </c>
      <c r="H42" s="18">
        <f t="shared" si="7"/>
        <v>68.25938566552901</v>
      </c>
      <c r="I42" s="19">
        <f t="shared" si="5"/>
        <v>-1023.8907849829352</v>
      </c>
      <c r="J42" s="20" t="s">
        <v>37</v>
      </c>
      <c r="K42"/>
    </row>
    <row r="43" spans="1:11">
      <c r="A43" s="21">
        <v>45574</v>
      </c>
      <c r="B43" s="16" t="s">
        <v>134</v>
      </c>
      <c r="C43" s="14" t="s">
        <v>31</v>
      </c>
      <c r="D43" s="17">
        <v>691</v>
      </c>
      <c r="E43" s="17">
        <v>684</v>
      </c>
      <c r="F43" s="17">
        <v>706</v>
      </c>
      <c r="G43" s="15">
        <v>689</v>
      </c>
      <c r="H43" s="18">
        <f t="shared" si="7"/>
        <v>144.71780028943559</v>
      </c>
      <c r="I43" s="19">
        <f t="shared" si="5"/>
        <v>-289.43560057887117</v>
      </c>
      <c r="J43" s="20" t="s">
        <v>38</v>
      </c>
      <c r="K43"/>
    </row>
    <row r="44" spans="1:11">
      <c r="A44" s="21">
        <v>45574</v>
      </c>
      <c r="B44" s="16" t="s">
        <v>135</v>
      </c>
      <c r="C44" s="14" t="s">
        <v>31</v>
      </c>
      <c r="D44" s="17">
        <v>768</v>
      </c>
      <c r="E44" s="17">
        <v>760</v>
      </c>
      <c r="F44" s="17">
        <v>782</v>
      </c>
      <c r="G44" s="15">
        <v>772</v>
      </c>
      <c r="H44" s="18">
        <f t="shared" si="7"/>
        <v>130.20833333333334</v>
      </c>
      <c r="I44" s="19">
        <f t="shared" si="5"/>
        <v>520.83333333333337</v>
      </c>
      <c r="J44" s="20" t="s">
        <v>38</v>
      </c>
      <c r="K44"/>
    </row>
    <row r="45" spans="1:11">
      <c r="A45" s="21">
        <v>45575</v>
      </c>
      <c r="B45" s="16" t="s">
        <v>154</v>
      </c>
      <c r="C45" s="14" t="s">
        <v>29</v>
      </c>
      <c r="D45" s="17">
        <v>293</v>
      </c>
      <c r="E45" s="17">
        <v>290</v>
      </c>
      <c r="F45" s="17">
        <v>299</v>
      </c>
      <c r="G45" s="17">
        <v>290</v>
      </c>
      <c r="H45" s="18">
        <f>100000/D45</f>
        <v>341.29692832764505</v>
      </c>
      <c r="I45" s="19">
        <f t="shared" si="5"/>
        <v>-1023.8907849829352</v>
      </c>
      <c r="J45" s="20" t="s">
        <v>37</v>
      </c>
      <c r="K45"/>
    </row>
    <row r="46" spans="1:11">
      <c r="A46" s="21">
        <v>45575</v>
      </c>
      <c r="B46" s="16" t="s">
        <v>155</v>
      </c>
      <c r="C46" s="14" t="s">
        <v>31</v>
      </c>
      <c r="D46" s="14">
        <v>462</v>
      </c>
      <c r="E46" s="17">
        <v>457</v>
      </c>
      <c r="F46" s="17">
        <v>472</v>
      </c>
      <c r="G46" s="15">
        <v>466.5</v>
      </c>
      <c r="H46" s="18">
        <f t="shared" ref="H46:H51" si="8">100000/D46</f>
        <v>216.45021645021646</v>
      </c>
      <c r="I46" s="19">
        <f t="shared" si="5"/>
        <v>974.02597402597405</v>
      </c>
      <c r="J46" s="20" t="s">
        <v>30</v>
      </c>
      <c r="K46"/>
    </row>
    <row r="47" spans="1:11">
      <c r="A47" s="21">
        <v>45575</v>
      </c>
      <c r="B47" s="16" t="s">
        <v>156</v>
      </c>
      <c r="C47" s="14" t="s">
        <v>31</v>
      </c>
      <c r="D47" s="17">
        <v>326</v>
      </c>
      <c r="E47" s="17">
        <v>323</v>
      </c>
      <c r="F47" s="17">
        <v>333</v>
      </c>
      <c r="G47" s="15">
        <v>323</v>
      </c>
      <c r="H47" s="18">
        <f t="shared" si="8"/>
        <v>306.74846625766872</v>
      </c>
      <c r="I47" s="19">
        <f t="shared" si="5"/>
        <v>-920.24539877300617</v>
      </c>
      <c r="J47" s="20" t="s">
        <v>37</v>
      </c>
      <c r="K47"/>
    </row>
    <row r="48" spans="1:11">
      <c r="A48" s="21">
        <v>45575</v>
      </c>
      <c r="B48" s="16" t="s">
        <v>157</v>
      </c>
      <c r="C48" s="14" t="s">
        <v>31</v>
      </c>
      <c r="D48" s="17">
        <v>4645</v>
      </c>
      <c r="E48" s="17">
        <v>4600</v>
      </c>
      <c r="F48" s="17">
        <v>4740</v>
      </c>
      <c r="G48" s="15">
        <v>4695</v>
      </c>
      <c r="H48" s="18">
        <f t="shared" si="8"/>
        <v>21.528525296017222</v>
      </c>
      <c r="I48" s="19">
        <f t="shared" si="5"/>
        <v>1076.4262648008612</v>
      </c>
      <c r="J48" s="20" t="s">
        <v>30</v>
      </c>
      <c r="K48"/>
    </row>
    <row r="49" spans="1:11">
      <c r="A49" s="21">
        <v>45575</v>
      </c>
      <c r="B49" s="16" t="s">
        <v>158</v>
      </c>
      <c r="C49" s="14" t="s">
        <v>31</v>
      </c>
      <c r="D49" s="17">
        <v>4302</v>
      </c>
      <c r="E49" s="17">
        <v>4260</v>
      </c>
      <c r="F49" s="17">
        <v>4420</v>
      </c>
      <c r="G49" s="15">
        <v>4358</v>
      </c>
      <c r="H49" s="18">
        <f t="shared" si="8"/>
        <v>23.245002324500234</v>
      </c>
      <c r="I49" s="19">
        <f t="shared" si="5"/>
        <v>1301.7201301720131</v>
      </c>
      <c r="J49" s="20" t="s">
        <v>30</v>
      </c>
      <c r="K49"/>
    </row>
    <row r="50" spans="1:11">
      <c r="A50" s="21">
        <v>45575</v>
      </c>
      <c r="B50" s="16" t="s">
        <v>159</v>
      </c>
      <c r="C50" s="14" t="s">
        <v>31</v>
      </c>
      <c r="D50" s="17">
        <v>3756</v>
      </c>
      <c r="E50" s="17">
        <v>3720</v>
      </c>
      <c r="F50" s="17">
        <v>3840</v>
      </c>
      <c r="G50" s="15">
        <v>3720</v>
      </c>
      <c r="H50" s="18">
        <f t="shared" si="8"/>
        <v>26.624068157614484</v>
      </c>
      <c r="I50" s="19">
        <f t="shared" si="5"/>
        <v>-958.46645367412145</v>
      </c>
      <c r="J50" s="20" t="s">
        <v>37</v>
      </c>
      <c r="K50"/>
    </row>
    <row r="51" spans="1:11">
      <c r="A51" s="21">
        <v>45575</v>
      </c>
      <c r="B51" s="16" t="s">
        <v>160</v>
      </c>
      <c r="C51" s="14" t="s">
        <v>34</v>
      </c>
      <c r="D51" s="17">
        <v>284</v>
      </c>
      <c r="E51" s="17">
        <v>287</v>
      </c>
      <c r="F51" s="17">
        <v>278</v>
      </c>
      <c r="G51" s="15">
        <v>284.5</v>
      </c>
      <c r="H51" s="18">
        <f t="shared" si="8"/>
        <v>352.11267605633805</v>
      </c>
      <c r="I51" s="19">
        <f>+H51*(D51-G51)</f>
        <v>-176.05633802816902</v>
      </c>
      <c r="J51" s="20" t="s">
        <v>38</v>
      </c>
      <c r="K51"/>
    </row>
    <row r="52" spans="1:11">
      <c r="A52" s="21">
        <v>45576</v>
      </c>
      <c r="B52" s="16" t="s">
        <v>169</v>
      </c>
      <c r="C52" s="14" t="s">
        <v>31</v>
      </c>
      <c r="D52" s="17">
        <v>592</v>
      </c>
      <c r="E52" s="17">
        <v>586</v>
      </c>
      <c r="F52" s="17">
        <v>604</v>
      </c>
      <c r="G52" s="17">
        <v>596.5</v>
      </c>
      <c r="H52" s="18">
        <f>100000/D52</f>
        <v>168.91891891891891</v>
      </c>
      <c r="I52" s="19">
        <f t="shared" ref="I52:I84" si="9">+H52*(G52-D52)</f>
        <v>760.1351351351351</v>
      </c>
      <c r="J52" s="20" t="s">
        <v>30</v>
      </c>
      <c r="K52"/>
    </row>
    <row r="53" spans="1:11">
      <c r="A53" s="21">
        <v>45576</v>
      </c>
      <c r="B53" s="16" t="s">
        <v>52</v>
      </c>
      <c r="C53" s="14" t="s">
        <v>29</v>
      </c>
      <c r="D53" s="14">
        <v>229</v>
      </c>
      <c r="E53" s="17">
        <v>226.5</v>
      </c>
      <c r="F53" s="17">
        <v>235</v>
      </c>
      <c r="G53" s="15">
        <v>233</v>
      </c>
      <c r="H53" s="18">
        <f t="shared" ref="H53:H58" si="10">100000/D53</f>
        <v>436.68122270742356</v>
      </c>
      <c r="I53" s="19">
        <f t="shared" si="9"/>
        <v>1746.7248908296942</v>
      </c>
      <c r="J53" s="20" t="s">
        <v>30</v>
      </c>
      <c r="K53"/>
    </row>
    <row r="54" spans="1:11">
      <c r="A54" s="21">
        <v>45576</v>
      </c>
      <c r="B54" s="16" t="s">
        <v>133</v>
      </c>
      <c r="C54" s="14" t="s">
        <v>31</v>
      </c>
      <c r="D54" s="17">
        <v>1500</v>
      </c>
      <c r="E54" s="17">
        <v>1480</v>
      </c>
      <c r="F54" s="17">
        <v>1535</v>
      </c>
      <c r="G54" s="15">
        <v>1480</v>
      </c>
      <c r="H54" s="18">
        <f t="shared" si="10"/>
        <v>66.666666666666671</v>
      </c>
      <c r="I54" s="19">
        <f t="shared" si="9"/>
        <v>-1333.3333333333335</v>
      </c>
      <c r="J54" s="20" t="s">
        <v>37</v>
      </c>
      <c r="K54"/>
    </row>
    <row r="55" spans="1:11">
      <c r="A55" s="21">
        <v>45576</v>
      </c>
      <c r="B55" s="16" t="s">
        <v>170</v>
      </c>
      <c r="C55" s="14" t="s">
        <v>31</v>
      </c>
      <c r="D55" s="17">
        <v>894</v>
      </c>
      <c r="E55" s="17">
        <v>885</v>
      </c>
      <c r="F55" s="17">
        <v>910</v>
      </c>
      <c r="G55" s="15">
        <v>895.5</v>
      </c>
      <c r="H55" s="18">
        <f t="shared" si="10"/>
        <v>111.85682326621924</v>
      </c>
      <c r="I55" s="19">
        <f t="shared" si="9"/>
        <v>167.78523489932886</v>
      </c>
      <c r="J55" s="20" t="s">
        <v>32</v>
      </c>
      <c r="K55"/>
    </row>
    <row r="56" spans="1:11">
      <c r="A56" s="21">
        <v>45576</v>
      </c>
      <c r="B56" s="16" t="s">
        <v>171</v>
      </c>
      <c r="C56" s="14" t="s">
        <v>31</v>
      </c>
      <c r="D56" s="17">
        <v>1770</v>
      </c>
      <c r="E56" s="17">
        <v>1753</v>
      </c>
      <c r="F56" s="17">
        <v>1810</v>
      </c>
      <c r="G56" s="15">
        <v>1785</v>
      </c>
      <c r="H56" s="18">
        <f t="shared" si="10"/>
        <v>56.497175141242941</v>
      </c>
      <c r="I56" s="19">
        <f t="shared" si="9"/>
        <v>847.45762711864415</v>
      </c>
      <c r="J56" s="20" t="s">
        <v>30</v>
      </c>
      <c r="K56"/>
    </row>
    <row r="57" spans="1:11">
      <c r="A57" s="21">
        <v>45576</v>
      </c>
      <c r="B57" s="16" t="s">
        <v>130</v>
      </c>
      <c r="C57" s="14" t="s">
        <v>31</v>
      </c>
      <c r="D57" s="17">
        <v>8200</v>
      </c>
      <c r="E57" s="17">
        <v>8120</v>
      </c>
      <c r="F57" s="17">
        <v>8350</v>
      </c>
      <c r="G57" s="15">
        <v>8270</v>
      </c>
      <c r="H57" s="18">
        <f t="shared" si="10"/>
        <v>12.195121951219512</v>
      </c>
      <c r="I57" s="19">
        <f t="shared" si="9"/>
        <v>853.65853658536582</v>
      </c>
      <c r="J57" s="20" t="s">
        <v>30</v>
      </c>
      <c r="K57"/>
    </row>
    <row r="58" spans="1:11">
      <c r="A58" s="21">
        <v>45576</v>
      </c>
      <c r="B58" s="16" t="s">
        <v>172</v>
      </c>
      <c r="C58" s="14" t="s">
        <v>31</v>
      </c>
      <c r="D58" s="17">
        <v>800</v>
      </c>
      <c r="E58" s="17">
        <v>792</v>
      </c>
      <c r="F58" s="17">
        <v>814</v>
      </c>
      <c r="G58" s="15">
        <v>811</v>
      </c>
      <c r="H58" s="18">
        <f t="shared" si="10"/>
        <v>125</v>
      </c>
      <c r="I58" s="19">
        <f t="shared" si="9"/>
        <v>1375</v>
      </c>
      <c r="J58" s="20" t="s">
        <v>30</v>
      </c>
      <c r="K58"/>
    </row>
    <row r="59" spans="1:11">
      <c r="A59" s="21">
        <v>45579</v>
      </c>
      <c r="B59" s="16" t="s">
        <v>182</v>
      </c>
      <c r="C59" s="14" t="s">
        <v>29</v>
      </c>
      <c r="D59" s="17">
        <v>214.5</v>
      </c>
      <c r="E59" s="17">
        <v>212.5</v>
      </c>
      <c r="F59" s="17">
        <v>219</v>
      </c>
      <c r="G59" s="17">
        <v>214.6</v>
      </c>
      <c r="H59" s="18">
        <f>100000/D59</f>
        <v>466.20046620046622</v>
      </c>
      <c r="I59" s="19">
        <f t="shared" si="9"/>
        <v>46.620046620043972</v>
      </c>
      <c r="J59" s="20" t="s">
        <v>32</v>
      </c>
      <c r="K59"/>
    </row>
    <row r="60" spans="1:11">
      <c r="A60" s="21">
        <v>45579</v>
      </c>
      <c r="B60" s="16" t="s">
        <v>183</v>
      </c>
      <c r="C60" s="14" t="s">
        <v>31</v>
      </c>
      <c r="D60" s="14">
        <v>465</v>
      </c>
      <c r="E60" s="17">
        <v>460</v>
      </c>
      <c r="F60" s="17">
        <v>475</v>
      </c>
      <c r="G60" s="15">
        <v>460</v>
      </c>
      <c r="H60" s="18">
        <f t="shared" ref="H60:H65" si="11">100000/D60</f>
        <v>215.05376344086022</v>
      </c>
      <c r="I60" s="19">
        <f t="shared" si="9"/>
        <v>-1075.2688172043011</v>
      </c>
      <c r="J60" s="20" t="s">
        <v>37</v>
      </c>
      <c r="K60"/>
    </row>
    <row r="61" spans="1:11">
      <c r="A61" s="21">
        <v>45579</v>
      </c>
      <c r="B61" s="16" t="s">
        <v>184</v>
      </c>
      <c r="C61" s="14" t="s">
        <v>31</v>
      </c>
      <c r="D61" s="17">
        <v>517</v>
      </c>
      <c r="E61" s="17">
        <v>512</v>
      </c>
      <c r="F61" s="17">
        <v>530</v>
      </c>
      <c r="G61" s="15">
        <v>525.70000000000005</v>
      </c>
      <c r="H61" s="18">
        <f t="shared" si="11"/>
        <v>193.42359767891682</v>
      </c>
      <c r="I61" s="19">
        <f t="shared" si="9"/>
        <v>1682.785299806585</v>
      </c>
      <c r="J61" s="20" t="s">
        <v>30</v>
      </c>
      <c r="K61"/>
    </row>
    <row r="62" spans="1:11">
      <c r="A62" s="21">
        <v>45579</v>
      </c>
      <c r="B62" s="16" t="s">
        <v>185</v>
      </c>
      <c r="C62" s="14" t="s">
        <v>31</v>
      </c>
      <c r="D62" s="17">
        <v>403</v>
      </c>
      <c r="E62" s="17">
        <v>399</v>
      </c>
      <c r="F62" s="17">
        <v>412</v>
      </c>
      <c r="G62" s="15">
        <v>401.5</v>
      </c>
      <c r="H62" s="18">
        <f t="shared" si="11"/>
        <v>248.13895781637717</v>
      </c>
      <c r="I62" s="19">
        <f t="shared" si="9"/>
        <v>-372.20843672456579</v>
      </c>
      <c r="J62" s="20" t="s">
        <v>39</v>
      </c>
      <c r="K62"/>
    </row>
    <row r="63" spans="1:11">
      <c r="A63" s="21">
        <v>45579</v>
      </c>
      <c r="B63" s="16" t="s">
        <v>186</v>
      </c>
      <c r="C63" s="14" t="s">
        <v>31</v>
      </c>
      <c r="D63" s="17">
        <v>1664</v>
      </c>
      <c r="E63" s="17">
        <v>1648</v>
      </c>
      <c r="F63" s="17">
        <v>1696</v>
      </c>
      <c r="G63" s="15">
        <v>1686</v>
      </c>
      <c r="H63" s="18">
        <f t="shared" si="11"/>
        <v>60.096153846153847</v>
      </c>
      <c r="I63" s="19">
        <f t="shared" si="9"/>
        <v>1322.1153846153845</v>
      </c>
      <c r="J63" s="20" t="s">
        <v>30</v>
      </c>
      <c r="K63"/>
    </row>
    <row r="64" spans="1:11">
      <c r="A64" s="21">
        <v>45579</v>
      </c>
      <c r="B64" s="16" t="s">
        <v>133</v>
      </c>
      <c r="C64" s="14" t="s">
        <v>31</v>
      </c>
      <c r="D64" s="17">
        <v>1565</v>
      </c>
      <c r="E64" s="17">
        <v>1550</v>
      </c>
      <c r="F64" s="17">
        <v>1600</v>
      </c>
      <c r="G64" s="15">
        <v>1580</v>
      </c>
      <c r="H64" s="18">
        <f t="shared" si="11"/>
        <v>63.897763578274763</v>
      </c>
      <c r="I64" s="19">
        <f t="shared" si="9"/>
        <v>958.46645367412145</v>
      </c>
      <c r="J64" s="20" t="s">
        <v>30</v>
      </c>
      <c r="K64"/>
    </row>
    <row r="65" spans="1:11">
      <c r="A65" s="21">
        <v>45579</v>
      </c>
      <c r="B65" s="16" t="s">
        <v>187</v>
      </c>
      <c r="C65" s="14" t="s">
        <v>31</v>
      </c>
      <c r="D65" s="17">
        <v>194</v>
      </c>
      <c r="E65" s="17">
        <v>192</v>
      </c>
      <c r="F65" s="17">
        <v>198</v>
      </c>
      <c r="G65" s="15">
        <v>195.9</v>
      </c>
      <c r="H65" s="18">
        <f t="shared" si="11"/>
        <v>515.46391752577324</v>
      </c>
      <c r="I65" s="19">
        <f t="shared" si="9"/>
        <v>979.38144329897204</v>
      </c>
      <c r="J65" s="20" t="s">
        <v>30</v>
      </c>
      <c r="K65"/>
    </row>
    <row r="66" spans="1:11">
      <c r="A66" s="21">
        <v>45580</v>
      </c>
      <c r="B66" s="16" t="s">
        <v>172</v>
      </c>
      <c r="C66" s="14" t="s">
        <v>29</v>
      </c>
      <c r="D66" s="17">
        <v>853</v>
      </c>
      <c r="E66" s="17">
        <v>845</v>
      </c>
      <c r="F66" s="17">
        <v>870</v>
      </c>
      <c r="G66" s="17">
        <v>866.5</v>
      </c>
      <c r="H66" s="18">
        <f>100000/D66</f>
        <v>117.23329425556858</v>
      </c>
      <c r="I66" s="19">
        <f t="shared" si="9"/>
        <v>1582.6494724501758</v>
      </c>
      <c r="J66" s="20" t="s">
        <v>30</v>
      </c>
      <c r="K66"/>
    </row>
    <row r="67" spans="1:11">
      <c r="A67" s="21">
        <v>45580</v>
      </c>
      <c r="B67" s="16" t="s">
        <v>201</v>
      </c>
      <c r="C67" s="14" t="s">
        <v>31</v>
      </c>
      <c r="D67" s="14">
        <v>330</v>
      </c>
      <c r="E67" s="17">
        <v>327</v>
      </c>
      <c r="F67" s="17">
        <v>336</v>
      </c>
      <c r="G67" s="15">
        <v>330</v>
      </c>
      <c r="H67" s="18">
        <f t="shared" ref="H67:H73" si="12">100000/D67</f>
        <v>303.030303030303</v>
      </c>
      <c r="I67" s="19">
        <f t="shared" si="9"/>
        <v>0</v>
      </c>
      <c r="J67" s="20" t="s">
        <v>32</v>
      </c>
      <c r="K67"/>
    </row>
    <row r="68" spans="1:11">
      <c r="A68" s="21">
        <v>45580</v>
      </c>
      <c r="B68" s="16" t="s">
        <v>135</v>
      </c>
      <c r="C68" s="14" t="s">
        <v>31</v>
      </c>
      <c r="D68" s="17">
        <v>786</v>
      </c>
      <c r="E68" s="17">
        <v>779</v>
      </c>
      <c r="F68" s="17">
        <v>800</v>
      </c>
      <c r="G68" s="15">
        <v>794</v>
      </c>
      <c r="H68" s="18">
        <f t="shared" si="12"/>
        <v>127.2264631043257</v>
      </c>
      <c r="I68" s="19">
        <f t="shared" si="9"/>
        <v>1017.8117048346056</v>
      </c>
      <c r="J68" s="20" t="s">
        <v>30</v>
      </c>
      <c r="K68"/>
    </row>
    <row r="69" spans="1:11">
      <c r="A69" s="21">
        <v>45580</v>
      </c>
      <c r="B69" s="16" t="s">
        <v>158</v>
      </c>
      <c r="C69" s="14" t="s">
        <v>31</v>
      </c>
      <c r="D69" s="17">
        <v>4444</v>
      </c>
      <c r="E69" s="17">
        <v>4400</v>
      </c>
      <c r="F69" s="17">
        <v>4530</v>
      </c>
      <c r="G69" s="15">
        <v>4488</v>
      </c>
      <c r="H69" s="18">
        <f t="shared" si="12"/>
        <v>22.502250225022504</v>
      </c>
      <c r="I69" s="19">
        <f t="shared" si="9"/>
        <v>990.09900990099015</v>
      </c>
      <c r="J69" s="20" t="s">
        <v>30</v>
      </c>
      <c r="K69"/>
    </row>
    <row r="70" spans="1:11">
      <c r="A70" s="21">
        <v>45580</v>
      </c>
      <c r="B70" s="16" t="s">
        <v>62</v>
      </c>
      <c r="C70" s="14" t="s">
        <v>31</v>
      </c>
      <c r="D70" s="17">
        <v>840</v>
      </c>
      <c r="E70" s="17">
        <v>832</v>
      </c>
      <c r="F70" s="17">
        <v>860</v>
      </c>
      <c r="G70" s="15">
        <v>840.5</v>
      </c>
      <c r="H70" s="18">
        <f t="shared" si="12"/>
        <v>119.04761904761905</v>
      </c>
      <c r="I70" s="19">
        <f t="shared" si="9"/>
        <v>59.523809523809526</v>
      </c>
      <c r="J70" s="20" t="s">
        <v>32</v>
      </c>
      <c r="K70"/>
    </row>
    <row r="71" spans="1:11">
      <c r="A71" s="21">
        <v>45580</v>
      </c>
      <c r="B71" s="16" t="s">
        <v>202</v>
      </c>
      <c r="C71" s="14" t="s">
        <v>31</v>
      </c>
      <c r="D71" s="17">
        <v>227</v>
      </c>
      <c r="E71" s="17">
        <v>224.5</v>
      </c>
      <c r="F71" s="17">
        <v>233</v>
      </c>
      <c r="G71" s="15">
        <v>230</v>
      </c>
      <c r="H71" s="18">
        <f t="shared" si="12"/>
        <v>440.52863436123346</v>
      </c>
      <c r="I71" s="19">
        <f t="shared" si="9"/>
        <v>1321.5859030837005</v>
      </c>
      <c r="J71" s="20" t="s">
        <v>30</v>
      </c>
      <c r="K71"/>
    </row>
    <row r="72" spans="1:11">
      <c r="A72" s="21">
        <v>45580</v>
      </c>
      <c r="B72" s="16" t="s">
        <v>203</v>
      </c>
      <c r="C72" s="14" t="s">
        <v>31</v>
      </c>
      <c r="D72" s="17">
        <v>796</v>
      </c>
      <c r="E72" s="17">
        <v>789</v>
      </c>
      <c r="F72" s="17">
        <v>814</v>
      </c>
      <c r="G72" s="15">
        <v>789</v>
      </c>
      <c r="H72" s="18">
        <f t="shared" si="12"/>
        <v>125.62814070351759</v>
      </c>
      <c r="I72" s="19">
        <f t="shared" si="9"/>
        <v>-879.3969849246231</v>
      </c>
      <c r="J72" s="20" t="s">
        <v>37</v>
      </c>
      <c r="K72"/>
    </row>
    <row r="73" spans="1:11">
      <c r="A73" s="21">
        <v>45580</v>
      </c>
      <c r="B73" s="16" t="s">
        <v>204</v>
      </c>
      <c r="C73" s="14" t="s">
        <v>31</v>
      </c>
      <c r="D73" s="17">
        <v>812</v>
      </c>
      <c r="E73" s="17">
        <v>804</v>
      </c>
      <c r="F73" s="17">
        <v>830</v>
      </c>
      <c r="G73" s="15">
        <v>821</v>
      </c>
      <c r="H73" s="18">
        <f t="shared" si="12"/>
        <v>123.15270935960591</v>
      </c>
      <c r="I73" s="19">
        <f t="shared" si="9"/>
        <v>1108.3743842364531</v>
      </c>
      <c r="J73" s="20" t="s">
        <v>30</v>
      </c>
      <c r="K73"/>
    </row>
    <row r="74" spans="1:11">
      <c r="A74" s="21">
        <v>45581</v>
      </c>
      <c r="B74" s="16" t="s">
        <v>159</v>
      </c>
      <c r="C74" s="14" t="s">
        <v>29</v>
      </c>
      <c r="D74" s="17">
        <v>3936</v>
      </c>
      <c r="E74" s="17">
        <v>3900</v>
      </c>
      <c r="F74" s="17">
        <v>4000</v>
      </c>
      <c r="G74" s="17">
        <v>4000</v>
      </c>
      <c r="H74" s="18">
        <f>100000/D74</f>
        <v>25.40650406504065</v>
      </c>
      <c r="I74" s="19">
        <f t="shared" si="9"/>
        <v>1626.0162601626016</v>
      </c>
      <c r="J74" s="20" t="s">
        <v>30</v>
      </c>
      <c r="K74"/>
    </row>
    <row r="75" spans="1:11">
      <c r="A75" s="21">
        <v>45581</v>
      </c>
      <c r="B75" s="16" t="s">
        <v>220</v>
      </c>
      <c r="C75" s="14" t="s">
        <v>31</v>
      </c>
      <c r="D75" s="14">
        <v>486</v>
      </c>
      <c r="E75" s="17">
        <v>481</v>
      </c>
      <c r="F75" s="17">
        <v>498</v>
      </c>
      <c r="G75" s="15">
        <v>481</v>
      </c>
      <c r="H75" s="18">
        <f t="shared" ref="H75:H80" si="13">100000/D75</f>
        <v>205.76131687242798</v>
      </c>
      <c r="I75" s="19">
        <f t="shared" si="9"/>
        <v>-1028.8065843621398</v>
      </c>
      <c r="J75" s="20" t="s">
        <v>37</v>
      </c>
      <c r="K75"/>
    </row>
    <row r="76" spans="1:11">
      <c r="A76" s="21">
        <v>45581</v>
      </c>
      <c r="B76" s="16" t="s">
        <v>221</v>
      </c>
      <c r="C76" s="14" t="s">
        <v>31</v>
      </c>
      <c r="D76" s="17">
        <v>607</v>
      </c>
      <c r="E76" s="17">
        <v>600</v>
      </c>
      <c r="F76" s="17">
        <v>621</v>
      </c>
      <c r="G76" s="15">
        <v>611.65</v>
      </c>
      <c r="H76" s="18">
        <f t="shared" si="13"/>
        <v>164.74464579901152</v>
      </c>
      <c r="I76" s="19">
        <f t="shared" si="9"/>
        <v>766.06260296539983</v>
      </c>
      <c r="J76" s="20" t="s">
        <v>30</v>
      </c>
      <c r="K76"/>
    </row>
    <row r="77" spans="1:11">
      <c r="A77" s="21">
        <v>45581</v>
      </c>
      <c r="B77" s="16" t="s">
        <v>50</v>
      </c>
      <c r="C77" s="14" t="s">
        <v>31</v>
      </c>
      <c r="D77" s="17">
        <v>8000</v>
      </c>
      <c r="E77" s="17">
        <v>7920</v>
      </c>
      <c r="F77" s="17">
        <v>8120</v>
      </c>
      <c r="G77" s="15">
        <v>8105</v>
      </c>
      <c r="H77" s="18">
        <f t="shared" si="13"/>
        <v>12.5</v>
      </c>
      <c r="I77" s="19">
        <f t="shared" si="9"/>
        <v>1312.5</v>
      </c>
      <c r="J77" s="20" t="s">
        <v>30</v>
      </c>
      <c r="K77"/>
    </row>
    <row r="78" spans="1:11">
      <c r="A78" s="21">
        <v>45581</v>
      </c>
      <c r="B78" s="16" t="s">
        <v>222</v>
      </c>
      <c r="C78" s="14" t="s">
        <v>31</v>
      </c>
      <c r="D78" s="17">
        <v>4850</v>
      </c>
      <c r="E78" s="17">
        <v>4800</v>
      </c>
      <c r="F78" s="17">
        <v>4950</v>
      </c>
      <c r="G78" s="15">
        <v>4910</v>
      </c>
      <c r="H78" s="18">
        <f t="shared" si="13"/>
        <v>20.618556701030929</v>
      </c>
      <c r="I78" s="19">
        <f t="shared" si="9"/>
        <v>1237.1134020618558</v>
      </c>
      <c r="J78" s="20" t="s">
        <v>30</v>
      </c>
      <c r="K78"/>
    </row>
    <row r="79" spans="1:11">
      <c r="A79" s="21">
        <v>45581</v>
      </c>
      <c r="B79" s="16" t="s">
        <v>223</v>
      </c>
      <c r="C79" s="14" t="s">
        <v>34</v>
      </c>
      <c r="D79" s="17">
        <v>192.5</v>
      </c>
      <c r="E79" s="17">
        <v>194.5</v>
      </c>
      <c r="F79" s="17">
        <v>188</v>
      </c>
      <c r="G79" s="15">
        <v>193.2</v>
      </c>
      <c r="H79" s="18">
        <f t="shared" si="13"/>
        <v>519.48051948051943</v>
      </c>
      <c r="I79" s="19">
        <f>+H79*(D79-G79)</f>
        <v>-363.63636363635771</v>
      </c>
      <c r="J79" s="20" t="s">
        <v>39</v>
      </c>
      <c r="K79"/>
    </row>
    <row r="80" spans="1:11">
      <c r="A80" s="21">
        <v>45581</v>
      </c>
      <c r="B80" s="16" t="s">
        <v>224</v>
      </c>
      <c r="C80" s="14" t="s">
        <v>31</v>
      </c>
      <c r="D80" s="17">
        <v>8890</v>
      </c>
      <c r="E80" s="17">
        <v>8800</v>
      </c>
      <c r="F80" s="17">
        <v>9120</v>
      </c>
      <c r="G80" s="15">
        <v>8800</v>
      </c>
      <c r="H80" s="18">
        <f t="shared" si="13"/>
        <v>11.24859392575928</v>
      </c>
      <c r="I80" s="19">
        <f t="shared" si="9"/>
        <v>-1012.3734533183352</v>
      </c>
      <c r="J80" s="20" t="s">
        <v>37</v>
      </c>
      <c r="K80"/>
    </row>
    <row r="81" spans="1:11">
      <c r="A81" s="21">
        <v>45582</v>
      </c>
      <c r="B81" s="16" t="s">
        <v>87</v>
      </c>
      <c r="C81" s="14" t="s">
        <v>29</v>
      </c>
      <c r="D81" s="17">
        <v>980</v>
      </c>
      <c r="E81" s="17">
        <v>970</v>
      </c>
      <c r="F81" s="17">
        <v>1000</v>
      </c>
      <c r="G81" s="17">
        <v>996</v>
      </c>
      <c r="H81" s="18">
        <f>100000/D81</f>
        <v>102.04081632653062</v>
      </c>
      <c r="I81" s="19">
        <f t="shared" si="9"/>
        <v>1632.6530612244899</v>
      </c>
      <c r="J81" s="20" t="s">
        <v>30</v>
      </c>
      <c r="K81"/>
    </row>
    <row r="82" spans="1:11">
      <c r="A82" s="21">
        <v>45582</v>
      </c>
      <c r="B82" s="16" t="s">
        <v>157</v>
      </c>
      <c r="C82" s="14" t="s">
        <v>31</v>
      </c>
      <c r="D82" s="14">
        <v>4800</v>
      </c>
      <c r="E82" s="17">
        <v>4750</v>
      </c>
      <c r="F82" s="17">
        <v>4900</v>
      </c>
      <c r="G82" s="15">
        <v>4868</v>
      </c>
      <c r="H82" s="18">
        <f t="shared" ref="H82:H86" si="14">100000/D82</f>
        <v>20.833333333333332</v>
      </c>
      <c r="I82" s="19">
        <f t="shared" si="9"/>
        <v>1416.6666666666665</v>
      </c>
      <c r="J82" s="20" t="s">
        <v>30</v>
      </c>
      <c r="K82"/>
    </row>
    <row r="83" spans="1:11">
      <c r="A83" s="21">
        <v>45582</v>
      </c>
      <c r="B83" s="16" t="s">
        <v>239</v>
      </c>
      <c r="C83" s="14" t="s">
        <v>31</v>
      </c>
      <c r="D83" s="17">
        <v>444</v>
      </c>
      <c r="E83" s="17">
        <v>440</v>
      </c>
      <c r="F83" s="17">
        <v>453</v>
      </c>
      <c r="G83" s="15">
        <v>452</v>
      </c>
      <c r="H83" s="18">
        <f t="shared" si="14"/>
        <v>225.22522522522522</v>
      </c>
      <c r="I83" s="19">
        <f t="shared" si="9"/>
        <v>1801.8018018018017</v>
      </c>
      <c r="J83" s="20" t="s">
        <v>30</v>
      </c>
      <c r="K83"/>
    </row>
    <row r="84" spans="1:11">
      <c r="A84" s="21">
        <v>45582</v>
      </c>
      <c r="B84" s="16" t="s">
        <v>184</v>
      </c>
      <c r="C84" s="14" t="s">
        <v>31</v>
      </c>
      <c r="D84" s="17">
        <v>532</v>
      </c>
      <c r="E84" s="17">
        <v>527</v>
      </c>
      <c r="F84" s="17">
        <v>544</v>
      </c>
      <c r="G84" s="15">
        <v>527</v>
      </c>
      <c r="H84" s="18">
        <f t="shared" si="14"/>
        <v>187.96992481203009</v>
      </c>
      <c r="I84" s="19">
        <f t="shared" si="9"/>
        <v>-939.8496240601504</v>
      </c>
      <c r="J84" s="20" t="s">
        <v>37</v>
      </c>
      <c r="K84"/>
    </row>
    <row r="85" spans="1:11">
      <c r="A85" s="21">
        <v>45582</v>
      </c>
      <c r="B85" s="16" t="s">
        <v>240</v>
      </c>
      <c r="C85" s="14" t="s">
        <v>34</v>
      </c>
      <c r="D85" s="17">
        <v>1165</v>
      </c>
      <c r="E85" s="17">
        <v>1176</v>
      </c>
      <c r="F85" s="17">
        <v>1145</v>
      </c>
      <c r="G85" s="15">
        <v>1151</v>
      </c>
      <c r="H85" s="18">
        <f t="shared" si="14"/>
        <v>85.836909871244629</v>
      </c>
      <c r="I85" s="19">
        <f>+H85*(D85-G85)</f>
        <v>1201.7167381974248</v>
      </c>
      <c r="J85" s="20" t="s">
        <v>30</v>
      </c>
      <c r="K85"/>
    </row>
    <row r="86" spans="1:11">
      <c r="A86" s="21">
        <v>45582</v>
      </c>
      <c r="B86" s="16" t="s">
        <v>241</v>
      </c>
      <c r="C86" s="14" t="s">
        <v>34</v>
      </c>
      <c r="D86" s="17">
        <v>4080</v>
      </c>
      <c r="E86" s="17">
        <v>4120</v>
      </c>
      <c r="F86" s="17">
        <v>4000</v>
      </c>
      <c r="G86" s="15">
        <v>4120</v>
      </c>
      <c r="H86" s="18">
        <f t="shared" si="14"/>
        <v>24.509803921568629</v>
      </c>
      <c r="I86" s="19">
        <f>+H86*(D86-G86)</f>
        <v>-980.3921568627452</v>
      </c>
      <c r="J86" s="20" t="s">
        <v>37</v>
      </c>
      <c r="K86"/>
    </row>
    <row r="87" spans="1:11">
      <c r="A87" s="21">
        <v>45583</v>
      </c>
      <c r="B87" s="16" t="s">
        <v>254</v>
      </c>
      <c r="C87" s="14" t="s">
        <v>34</v>
      </c>
      <c r="D87" s="17">
        <v>279</v>
      </c>
      <c r="E87" s="17">
        <v>282</v>
      </c>
      <c r="F87" s="17">
        <v>274</v>
      </c>
      <c r="G87" s="17">
        <v>282</v>
      </c>
      <c r="H87" s="18">
        <f>100000/D87</f>
        <v>358.42293906810033</v>
      </c>
      <c r="I87" s="19">
        <f>+H87*(D87-G87)</f>
        <v>-1075.2688172043011</v>
      </c>
      <c r="J87" s="20" t="s">
        <v>37</v>
      </c>
      <c r="K87"/>
    </row>
    <row r="88" spans="1:11">
      <c r="A88" s="21">
        <v>45583</v>
      </c>
      <c r="B88" s="16" t="s">
        <v>255</v>
      </c>
      <c r="C88" s="14" t="s">
        <v>29</v>
      </c>
      <c r="D88" s="14">
        <v>3265</v>
      </c>
      <c r="E88" s="17">
        <v>3230</v>
      </c>
      <c r="F88" s="17">
        <v>3330</v>
      </c>
      <c r="G88" s="15">
        <v>3270</v>
      </c>
      <c r="H88" s="18">
        <f t="shared" ref="H88:H95" si="15">100000/D88</f>
        <v>30.627871362940276</v>
      </c>
      <c r="I88" s="19">
        <f t="shared" ref="I88:I95" si="16">+H88*(G88-D88)</f>
        <v>153.13935681470139</v>
      </c>
      <c r="J88" s="20" t="s">
        <v>32</v>
      </c>
      <c r="K88"/>
    </row>
    <row r="89" spans="1:11">
      <c r="A89" s="21">
        <v>45583</v>
      </c>
      <c r="B89" s="16" t="s">
        <v>256</v>
      </c>
      <c r="C89" s="14" t="s">
        <v>34</v>
      </c>
      <c r="D89" s="17">
        <v>546</v>
      </c>
      <c r="E89" s="17">
        <v>551</v>
      </c>
      <c r="F89" s="17">
        <v>535</v>
      </c>
      <c r="G89" s="15">
        <v>551</v>
      </c>
      <c r="H89" s="18">
        <f t="shared" si="15"/>
        <v>183.15018315018315</v>
      </c>
      <c r="I89" s="19">
        <f>+H89*(D89-G89)</f>
        <v>-915.75091575091574</v>
      </c>
      <c r="J89" s="20" t="s">
        <v>37</v>
      </c>
      <c r="K89"/>
    </row>
    <row r="90" spans="1:11">
      <c r="A90" s="21">
        <v>45583</v>
      </c>
      <c r="B90" s="16" t="s">
        <v>158</v>
      </c>
      <c r="C90" s="14" t="s">
        <v>31</v>
      </c>
      <c r="D90" s="17">
        <v>4445</v>
      </c>
      <c r="E90" s="17">
        <v>4400</v>
      </c>
      <c r="F90" s="17">
        <v>4520</v>
      </c>
      <c r="G90" s="15">
        <v>4516</v>
      </c>
      <c r="H90" s="18">
        <f t="shared" si="15"/>
        <v>22.497187851518561</v>
      </c>
      <c r="I90" s="19">
        <f t="shared" si="16"/>
        <v>1597.3003374578179</v>
      </c>
      <c r="J90" s="20" t="s">
        <v>30</v>
      </c>
      <c r="K90"/>
    </row>
    <row r="91" spans="1:11">
      <c r="A91" s="21">
        <v>45583</v>
      </c>
      <c r="B91" s="16" t="s">
        <v>189</v>
      </c>
      <c r="C91" s="14" t="s">
        <v>31</v>
      </c>
      <c r="D91" s="17">
        <v>1980</v>
      </c>
      <c r="E91" s="17">
        <v>1960</v>
      </c>
      <c r="F91" s="17">
        <v>2020</v>
      </c>
      <c r="G91" s="15">
        <v>1981</v>
      </c>
      <c r="H91" s="18">
        <f t="shared" si="15"/>
        <v>50.505050505050505</v>
      </c>
      <c r="I91" s="19">
        <f t="shared" si="16"/>
        <v>50.505050505050505</v>
      </c>
      <c r="J91" s="20" t="s">
        <v>32</v>
      </c>
      <c r="K91"/>
    </row>
    <row r="92" spans="1:11">
      <c r="A92" s="21">
        <v>45583</v>
      </c>
      <c r="B92" s="16" t="s">
        <v>257</v>
      </c>
      <c r="C92" s="14" t="s">
        <v>31</v>
      </c>
      <c r="D92" s="17">
        <v>2910</v>
      </c>
      <c r="E92" s="17">
        <v>2880</v>
      </c>
      <c r="F92" s="17">
        <v>2960</v>
      </c>
      <c r="G92" s="15">
        <v>2880</v>
      </c>
      <c r="H92" s="18">
        <f t="shared" si="15"/>
        <v>34.364261168384878</v>
      </c>
      <c r="I92" s="19">
        <f t="shared" si="16"/>
        <v>-1030.9278350515463</v>
      </c>
      <c r="J92" s="20" t="s">
        <v>37</v>
      </c>
      <c r="K92"/>
    </row>
    <row r="93" spans="1:11">
      <c r="A93" s="21">
        <v>45583</v>
      </c>
      <c r="B93" s="16" t="s">
        <v>258</v>
      </c>
      <c r="C93" s="14" t="s">
        <v>31</v>
      </c>
      <c r="D93" s="17">
        <v>746</v>
      </c>
      <c r="E93" s="17">
        <v>739</v>
      </c>
      <c r="F93" s="17">
        <v>760</v>
      </c>
      <c r="G93" s="15">
        <v>752.7</v>
      </c>
      <c r="H93" s="18">
        <f t="shared" si="15"/>
        <v>134.04825737265415</v>
      </c>
      <c r="I93" s="19">
        <f t="shared" si="16"/>
        <v>898.12332439678892</v>
      </c>
      <c r="J93" s="20" t="s">
        <v>30</v>
      </c>
      <c r="K93"/>
    </row>
    <row r="94" spans="1:11">
      <c r="A94" s="21">
        <v>45583</v>
      </c>
      <c r="B94" s="16" t="s">
        <v>259</v>
      </c>
      <c r="C94" s="14" t="s">
        <v>31</v>
      </c>
      <c r="D94" s="17">
        <v>133.19999999999999</v>
      </c>
      <c r="E94" s="17">
        <v>131.9</v>
      </c>
      <c r="F94" s="17">
        <v>136</v>
      </c>
      <c r="G94" s="15">
        <v>131.9</v>
      </c>
      <c r="H94" s="18">
        <f t="shared" si="15"/>
        <v>750.75075075075085</v>
      </c>
      <c r="I94" s="19">
        <f t="shared" si="16"/>
        <v>-975.97597597596325</v>
      </c>
      <c r="J94" s="20" t="s">
        <v>37</v>
      </c>
      <c r="K94"/>
    </row>
    <row r="95" spans="1:11">
      <c r="A95" s="21">
        <v>45583</v>
      </c>
      <c r="B95" s="16" t="s">
        <v>260</v>
      </c>
      <c r="C95" s="14" t="s">
        <v>31</v>
      </c>
      <c r="D95" s="17">
        <v>324</v>
      </c>
      <c r="E95" s="17">
        <v>321</v>
      </c>
      <c r="F95" s="17">
        <v>331</v>
      </c>
      <c r="G95" s="15">
        <v>321</v>
      </c>
      <c r="H95" s="18">
        <f t="shared" si="15"/>
        <v>308.64197530864197</v>
      </c>
      <c r="I95" s="19">
        <f t="shared" si="16"/>
        <v>-925.92592592592587</v>
      </c>
      <c r="J95" s="20" t="s">
        <v>37</v>
      </c>
      <c r="K95"/>
    </row>
    <row r="96" spans="1:11">
      <c r="A96" s="21">
        <v>45586</v>
      </c>
      <c r="B96" s="16" t="s">
        <v>271</v>
      </c>
      <c r="C96" s="14" t="s">
        <v>34</v>
      </c>
      <c r="D96" s="17">
        <v>469</v>
      </c>
      <c r="E96" s="17">
        <v>474</v>
      </c>
      <c r="F96" s="17">
        <v>460</v>
      </c>
      <c r="G96" s="17">
        <v>463</v>
      </c>
      <c r="H96" s="18">
        <f>100000/D96</f>
        <v>213.21961620469082</v>
      </c>
      <c r="I96" s="19">
        <f>+H96*(D96-G96)</f>
        <v>1279.3176972281449</v>
      </c>
      <c r="J96" s="20" t="s">
        <v>30</v>
      </c>
      <c r="K96"/>
    </row>
    <row r="97" spans="1:11">
      <c r="A97" s="21">
        <v>45586</v>
      </c>
      <c r="B97" s="16" t="s">
        <v>201</v>
      </c>
      <c r="C97" s="14" t="s">
        <v>29</v>
      </c>
      <c r="D97" s="14">
        <v>338.4</v>
      </c>
      <c r="E97" s="17">
        <v>335</v>
      </c>
      <c r="F97" s="17">
        <v>344</v>
      </c>
      <c r="G97" s="15">
        <v>335</v>
      </c>
      <c r="H97" s="18">
        <f t="shared" ref="H97:H101" si="17">100000/D97</f>
        <v>295.50827423167851</v>
      </c>
      <c r="I97" s="19">
        <f t="shared" ref="I97:I100" si="18">+H97*(G97-D97)</f>
        <v>-1004.7281323877003</v>
      </c>
      <c r="J97" s="20" t="s">
        <v>37</v>
      </c>
      <c r="K97"/>
    </row>
    <row r="98" spans="1:11">
      <c r="A98" s="21">
        <v>45586</v>
      </c>
      <c r="B98" s="16" t="s">
        <v>272</v>
      </c>
      <c r="C98" s="14" t="s">
        <v>31</v>
      </c>
      <c r="D98" s="17">
        <v>408</v>
      </c>
      <c r="E98" s="17">
        <v>404</v>
      </c>
      <c r="F98" s="17">
        <v>415</v>
      </c>
      <c r="G98" s="15">
        <v>414</v>
      </c>
      <c r="H98" s="18">
        <f t="shared" si="17"/>
        <v>245.09803921568627</v>
      </c>
      <c r="I98" s="19">
        <f t="shared" si="18"/>
        <v>1470.5882352941176</v>
      </c>
      <c r="J98" s="20" t="s">
        <v>30</v>
      </c>
      <c r="K98"/>
    </row>
    <row r="99" spans="1:11">
      <c r="A99" s="21">
        <v>45586</v>
      </c>
      <c r="B99" s="16" t="s">
        <v>273</v>
      </c>
      <c r="C99" s="14" t="s">
        <v>34</v>
      </c>
      <c r="D99" s="17">
        <v>378</v>
      </c>
      <c r="E99" s="17">
        <v>382</v>
      </c>
      <c r="F99" s="17">
        <v>370</v>
      </c>
      <c r="G99" s="15">
        <v>377</v>
      </c>
      <c r="H99" s="18">
        <f t="shared" si="17"/>
        <v>264.55026455026456</v>
      </c>
      <c r="I99" s="19">
        <f>+H99*(D99-G99)</f>
        <v>264.55026455026456</v>
      </c>
      <c r="J99" s="20" t="s">
        <v>32</v>
      </c>
      <c r="K99"/>
    </row>
    <row r="100" spans="1:11">
      <c r="A100" s="21">
        <v>45586</v>
      </c>
      <c r="B100" s="16" t="s">
        <v>274</v>
      </c>
      <c r="C100" s="14" t="s">
        <v>31</v>
      </c>
      <c r="D100" s="17">
        <v>2010</v>
      </c>
      <c r="E100" s="17">
        <v>1990</v>
      </c>
      <c r="F100" s="17">
        <v>2050</v>
      </c>
      <c r="G100" s="15">
        <v>1990</v>
      </c>
      <c r="H100" s="18">
        <f t="shared" si="17"/>
        <v>49.75124378109453</v>
      </c>
      <c r="I100" s="19">
        <f t="shared" si="18"/>
        <v>-995.0248756218906</v>
      </c>
      <c r="J100" s="20" t="s">
        <v>37</v>
      </c>
      <c r="K100"/>
    </row>
    <row r="101" spans="1:11">
      <c r="A101" s="21">
        <v>45586</v>
      </c>
      <c r="B101" s="16" t="s">
        <v>275</v>
      </c>
      <c r="C101" s="14" t="s">
        <v>34</v>
      </c>
      <c r="D101" s="17">
        <v>5250</v>
      </c>
      <c r="E101" s="17">
        <v>5300</v>
      </c>
      <c r="F101" s="17">
        <v>5150</v>
      </c>
      <c r="G101" s="15">
        <v>5240</v>
      </c>
      <c r="H101" s="18">
        <f t="shared" si="17"/>
        <v>19.047619047619047</v>
      </c>
      <c r="I101" s="19">
        <f>+H101*(D101-G101)</f>
        <v>190.47619047619048</v>
      </c>
      <c r="J101" s="20" t="s">
        <v>38</v>
      </c>
      <c r="K101"/>
    </row>
    <row r="102" spans="1:11">
      <c r="A102" s="21">
        <v>45587</v>
      </c>
      <c r="B102" s="16" t="s">
        <v>289</v>
      </c>
      <c r="C102" s="14" t="s">
        <v>31</v>
      </c>
      <c r="D102" s="17">
        <v>530</v>
      </c>
      <c r="E102" s="17">
        <v>525</v>
      </c>
      <c r="F102" s="17">
        <v>542</v>
      </c>
      <c r="G102" s="17">
        <v>541</v>
      </c>
      <c r="H102" s="18">
        <f>100000/D102</f>
        <v>188.67924528301887</v>
      </c>
      <c r="I102" s="19">
        <f t="shared" ref="I102:I103" si="19">+H102*(G102-D102)</f>
        <v>2075.4716981132078</v>
      </c>
      <c r="J102" s="20" t="s">
        <v>30</v>
      </c>
      <c r="K102"/>
    </row>
    <row r="103" spans="1:11">
      <c r="A103" s="21">
        <v>45587</v>
      </c>
      <c r="B103" s="16" t="s">
        <v>290</v>
      </c>
      <c r="C103" s="14" t="s">
        <v>29</v>
      </c>
      <c r="D103" s="14">
        <v>516</v>
      </c>
      <c r="E103" s="17">
        <v>511</v>
      </c>
      <c r="F103" s="17">
        <v>527</v>
      </c>
      <c r="G103" s="15">
        <v>522</v>
      </c>
      <c r="H103" s="18">
        <f t="shared" ref="H103:H105" si="20">100000/D103</f>
        <v>193.79844961240309</v>
      </c>
      <c r="I103" s="19">
        <f t="shared" si="19"/>
        <v>1162.7906976744184</v>
      </c>
      <c r="J103" s="20" t="s">
        <v>30</v>
      </c>
      <c r="K103"/>
    </row>
    <row r="104" spans="1:11">
      <c r="A104" s="21">
        <v>45587</v>
      </c>
      <c r="B104" s="16" t="s">
        <v>131</v>
      </c>
      <c r="C104" s="14" t="s">
        <v>34</v>
      </c>
      <c r="D104" s="17">
        <v>925</v>
      </c>
      <c r="E104" s="17">
        <v>935</v>
      </c>
      <c r="F104" s="17">
        <v>910</v>
      </c>
      <c r="G104" s="15">
        <v>924</v>
      </c>
      <c r="H104" s="18">
        <f t="shared" si="20"/>
        <v>108.10810810810811</v>
      </c>
      <c r="I104" s="19">
        <f>+H104*(D104-G104)</f>
        <v>108.10810810810811</v>
      </c>
      <c r="J104" s="20" t="s">
        <v>32</v>
      </c>
      <c r="K104"/>
    </row>
    <row r="105" spans="1:11">
      <c r="A105" s="21">
        <v>45587</v>
      </c>
      <c r="B105" s="16" t="s">
        <v>293</v>
      </c>
      <c r="C105" s="14" t="s">
        <v>34</v>
      </c>
      <c r="D105" s="17">
        <v>2976</v>
      </c>
      <c r="E105" s="17">
        <v>3006</v>
      </c>
      <c r="F105" s="17">
        <v>2930</v>
      </c>
      <c r="G105" s="15">
        <v>2950</v>
      </c>
      <c r="H105" s="18">
        <f t="shared" si="20"/>
        <v>33.602150537634408</v>
      </c>
      <c r="I105" s="19">
        <f>+H105*(D105-G105)</f>
        <v>873.6559139784946</v>
      </c>
      <c r="J105" s="20" t="s">
        <v>30</v>
      </c>
      <c r="K105"/>
    </row>
    <row r="106" spans="1:11">
      <c r="A106" s="21">
        <v>45588</v>
      </c>
      <c r="B106" s="16" t="s">
        <v>271</v>
      </c>
      <c r="C106" s="14" t="s">
        <v>34</v>
      </c>
      <c r="D106" s="17">
        <v>437</v>
      </c>
      <c r="E106" s="17">
        <v>441</v>
      </c>
      <c r="F106" s="17">
        <v>428</v>
      </c>
      <c r="G106" s="17">
        <v>432.8</v>
      </c>
      <c r="H106" s="18">
        <f>100000/D106</f>
        <v>228.83295194508008</v>
      </c>
      <c r="I106" s="19">
        <f>+H106*(D106-G106)</f>
        <v>961.09839816933379</v>
      </c>
      <c r="J106" s="20" t="s">
        <v>30</v>
      </c>
      <c r="K106"/>
    </row>
    <row r="107" spans="1:11">
      <c r="A107" s="21">
        <v>45588</v>
      </c>
      <c r="B107" s="16" t="s">
        <v>303</v>
      </c>
      <c r="C107" s="14" t="s">
        <v>29</v>
      </c>
      <c r="D107" s="14">
        <v>444</v>
      </c>
      <c r="E107" s="17">
        <v>440</v>
      </c>
      <c r="F107" s="17">
        <v>452</v>
      </c>
      <c r="G107" s="15">
        <v>449.5</v>
      </c>
      <c r="H107" s="18">
        <f t="shared" ref="H107:H113" si="21">100000/D107</f>
        <v>225.22522522522522</v>
      </c>
      <c r="I107" s="19">
        <f t="shared" ref="I107:I113" si="22">+H107*(G107-D107)</f>
        <v>1238.7387387387387</v>
      </c>
      <c r="J107" s="20" t="s">
        <v>30</v>
      </c>
      <c r="K107"/>
    </row>
    <row r="108" spans="1:11">
      <c r="A108" s="21">
        <v>45588</v>
      </c>
      <c r="B108" s="16" t="s">
        <v>304</v>
      </c>
      <c r="C108" s="14" t="s">
        <v>29</v>
      </c>
      <c r="D108" s="17">
        <v>1246</v>
      </c>
      <c r="E108" s="17">
        <v>1234</v>
      </c>
      <c r="F108" s="17">
        <v>1272</v>
      </c>
      <c r="G108" s="15">
        <v>1256</v>
      </c>
      <c r="H108" s="18">
        <f t="shared" si="21"/>
        <v>80.256821829855539</v>
      </c>
      <c r="I108" s="19">
        <f t="shared" si="22"/>
        <v>802.56821829855539</v>
      </c>
      <c r="J108" s="20" t="s">
        <v>30</v>
      </c>
      <c r="K108"/>
    </row>
    <row r="109" spans="1:11">
      <c r="A109" s="21">
        <v>45588</v>
      </c>
      <c r="B109" s="16" t="s">
        <v>305</v>
      </c>
      <c r="C109" s="14" t="s">
        <v>31</v>
      </c>
      <c r="D109" s="17">
        <v>348</v>
      </c>
      <c r="E109" s="17">
        <v>344</v>
      </c>
      <c r="F109" s="17">
        <v>356</v>
      </c>
      <c r="G109" s="15">
        <v>356</v>
      </c>
      <c r="H109" s="18">
        <f t="shared" si="21"/>
        <v>287.35632183908046</v>
      </c>
      <c r="I109" s="19">
        <f t="shared" si="22"/>
        <v>2298.8505747126437</v>
      </c>
      <c r="J109" s="20" t="s">
        <v>30</v>
      </c>
      <c r="K109"/>
    </row>
    <row r="110" spans="1:11">
      <c r="A110" s="21">
        <v>45588</v>
      </c>
      <c r="B110" s="16" t="s">
        <v>201</v>
      </c>
      <c r="C110" s="14" t="s">
        <v>31</v>
      </c>
      <c r="D110" s="17">
        <v>331</v>
      </c>
      <c r="E110" s="17">
        <v>328</v>
      </c>
      <c r="F110" s="17">
        <v>338</v>
      </c>
      <c r="G110" s="15">
        <v>335.5</v>
      </c>
      <c r="H110" s="18">
        <f t="shared" si="21"/>
        <v>302.11480362537765</v>
      </c>
      <c r="I110" s="19">
        <f t="shared" si="22"/>
        <v>1359.5166163141994</v>
      </c>
      <c r="J110" s="20" t="s">
        <v>30</v>
      </c>
      <c r="K110"/>
    </row>
    <row r="111" spans="1:11">
      <c r="A111" s="21">
        <v>45588</v>
      </c>
      <c r="B111" s="16" t="s">
        <v>290</v>
      </c>
      <c r="C111" s="14" t="s">
        <v>31</v>
      </c>
      <c r="D111" s="17">
        <v>532</v>
      </c>
      <c r="E111" s="17">
        <v>527</v>
      </c>
      <c r="F111" s="17">
        <v>542</v>
      </c>
      <c r="G111" s="15">
        <v>532.5</v>
      </c>
      <c r="H111" s="18">
        <f t="shared" si="21"/>
        <v>187.96992481203009</v>
      </c>
      <c r="I111" s="19">
        <f t="shared" si="22"/>
        <v>93.984962406015043</v>
      </c>
      <c r="J111" s="20" t="s">
        <v>32</v>
      </c>
      <c r="K111"/>
    </row>
    <row r="112" spans="1:11">
      <c r="A112" s="21">
        <v>45588</v>
      </c>
      <c r="B112" s="16" t="s">
        <v>306</v>
      </c>
      <c r="C112" s="14" t="s">
        <v>31</v>
      </c>
      <c r="D112" s="17">
        <v>694</v>
      </c>
      <c r="E112" s="17">
        <v>687</v>
      </c>
      <c r="F112" s="17">
        <v>710</v>
      </c>
      <c r="G112" s="15">
        <v>702</v>
      </c>
      <c r="H112" s="18">
        <f t="shared" si="21"/>
        <v>144.09221902017291</v>
      </c>
      <c r="I112" s="19">
        <f t="shared" si="22"/>
        <v>1152.7377521613832</v>
      </c>
      <c r="J112" s="20" t="s">
        <v>30</v>
      </c>
      <c r="K112"/>
    </row>
    <row r="113" spans="1:11">
      <c r="A113" s="21">
        <v>45588</v>
      </c>
      <c r="B113" s="16" t="s">
        <v>307</v>
      </c>
      <c r="C113" s="14" t="s">
        <v>31</v>
      </c>
      <c r="D113" s="17">
        <v>1692</v>
      </c>
      <c r="E113" s="17">
        <v>1676</v>
      </c>
      <c r="F113" s="17">
        <v>1740</v>
      </c>
      <c r="G113" s="15">
        <v>1676</v>
      </c>
      <c r="H113" s="18">
        <f t="shared" si="21"/>
        <v>59.101654846335698</v>
      </c>
      <c r="I113" s="19">
        <f t="shared" si="22"/>
        <v>-945.62647754137117</v>
      </c>
      <c r="J113" s="20" t="s">
        <v>37</v>
      </c>
      <c r="K113"/>
    </row>
    <row r="114" spans="1:11">
      <c r="A114" s="21">
        <v>45589</v>
      </c>
      <c r="B114" s="16" t="s">
        <v>182</v>
      </c>
      <c r="C114" s="14" t="s">
        <v>34</v>
      </c>
      <c r="D114" s="17">
        <v>196</v>
      </c>
      <c r="E114" s="17">
        <v>198</v>
      </c>
      <c r="F114" s="17">
        <v>192</v>
      </c>
      <c r="G114" s="17">
        <v>193.7</v>
      </c>
      <c r="H114" s="18">
        <f>100000/D114</f>
        <v>510.20408163265307</v>
      </c>
      <c r="I114" s="19">
        <f>+H114*(D114-G114)</f>
        <v>1173.4693877551078</v>
      </c>
      <c r="J114" s="20" t="s">
        <v>30</v>
      </c>
      <c r="K114"/>
    </row>
    <row r="115" spans="1:11">
      <c r="A115" s="21">
        <v>45589</v>
      </c>
      <c r="B115" s="16" t="s">
        <v>319</v>
      </c>
      <c r="C115" s="14" t="s">
        <v>29</v>
      </c>
      <c r="D115" s="14">
        <v>418</v>
      </c>
      <c r="E115" s="17">
        <v>414</v>
      </c>
      <c r="F115" s="17">
        <v>426</v>
      </c>
      <c r="G115" s="15">
        <v>414</v>
      </c>
      <c r="H115" s="18">
        <f t="shared" ref="H115:H119" si="23">100000/D115</f>
        <v>239.23444976076556</v>
      </c>
      <c r="I115" s="19">
        <f t="shared" ref="I115:I118" si="24">+H115*(G115-D115)</f>
        <v>-956.93779904306223</v>
      </c>
      <c r="J115" s="20" t="s">
        <v>37</v>
      </c>
      <c r="K115"/>
    </row>
    <row r="116" spans="1:11">
      <c r="A116" s="21">
        <v>45589</v>
      </c>
      <c r="B116" s="16" t="s">
        <v>202</v>
      </c>
      <c r="C116" s="14" t="s">
        <v>29</v>
      </c>
      <c r="D116" s="17">
        <v>233</v>
      </c>
      <c r="E116" s="17">
        <v>231</v>
      </c>
      <c r="F116" s="17">
        <v>238</v>
      </c>
      <c r="G116" s="15">
        <v>236.4</v>
      </c>
      <c r="H116" s="18">
        <f t="shared" si="23"/>
        <v>429.18454935622316</v>
      </c>
      <c r="I116" s="19">
        <f t="shared" si="24"/>
        <v>1459.2274678111612</v>
      </c>
      <c r="J116" s="20" t="s">
        <v>30</v>
      </c>
      <c r="K116"/>
    </row>
    <row r="117" spans="1:11">
      <c r="A117" s="21">
        <v>45589</v>
      </c>
      <c r="B117" s="16" t="s">
        <v>91</v>
      </c>
      <c r="C117" s="14" t="s">
        <v>31</v>
      </c>
      <c r="D117" s="17">
        <v>765</v>
      </c>
      <c r="E117" s="17">
        <v>758</v>
      </c>
      <c r="F117" s="17">
        <v>780</v>
      </c>
      <c r="G117" s="15">
        <v>765.2</v>
      </c>
      <c r="H117" s="18">
        <f t="shared" si="23"/>
        <v>130.718954248366</v>
      </c>
      <c r="I117" s="19">
        <f t="shared" si="24"/>
        <v>26.143790849679146</v>
      </c>
      <c r="J117" s="20" t="s">
        <v>39</v>
      </c>
      <c r="K117"/>
    </row>
    <row r="118" spans="1:11">
      <c r="A118" s="21">
        <v>45589</v>
      </c>
      <c r="B118" s="16" t="s">
        <v>191</v>
      </c>
      <c r="C118" s="14" t="s">
        <v>31</v>
      </c>
      <c r="D118" s="17">
        <v>888</v>
      </c>
      <c r="E118" s="17">
        <v>880</v>
      </c>
      <c r="F118" s="17">
        <v>905</v>
      </c>
      <c r="G118" s="15">
        <v>899</v>
      </c>
      <c r="H118" s="18">
        <f t="shared" si="23"/>
        <v>112.61261261261261</v>
      </c>
      <c r="I118" s="19">
        <f t="shared" si="24"/>
        <v>1238.7387387387387</v>
      </c>
      <c r="J118" s="20" t="s">
        <v>30</v>
      </c>
      <c r="K118"/>
    </row>
    <row r="119" spans="1:11">
      <c r="A119" s="21">
        <v>45589</v>
      </c>
      <c r="B119" s="16" t="s">
        <v>130</v>
      </c>
      <c r="C119" s="14" t="s">
        <v>34</v>
      </c>
      <c r="D119" s="17">
        <v>7420</v>
      </c>
      <c r="E119" s="17">
        <v>7500</v>
      </c>
      <c r="F119" s="17">
        <v>7300</v>
      </c>
      <c r="G119" s="15">
        <v>7415</v>
      </c>
      <c r="H119" s="18">
        <f t="shared" si="23"/>
        <v>13.477088948787062</v>
      </c>
      <c r="I119" s="19">
        <f>+H119*(D119-G119)</f>
        <v>67.385444743935309</v>
      </c>
      <c r="J119" s="20" t="s">
        <v>32</v>
      </c>
      <c r="K119"/>
    </row>
    <row r="120" spans="1:11">
      <c r="A120" s="21">
        <v>45590</v>
      </c>
      <c r="B120" s="16" t="s">
        <v>333</v>
      </c>
      <c r="C120" s="14" t="s">
        <v>34</v>
      </c>
      <c r="D120" s="17">
        <v>135.80000000000001</v>
      </c>
      <c r="E120" s="17">
        <v>137</v>
      </c>
      <c r="F120" s="17">
        <v>132</v>
      </c>
      <c r="G120" s="17">
        <v>134.69999999999999</v>
      </c>
      <c r="H120" s="18">
        <f>100000/D120</f>
        <v>736.37702503681874</v>
      </c>
      <c r="I120" s="19">
        <f>+H120*(D120-G120)</f>
        <v>810.01472754051736</v>
      </c>
      <c r="J120" s="20" t="s">
        <v>30</v>
      </c>
      <c r="K120"/>
    </row>
    <row r="121" spans="1:11">
      <c r="A121" s="21">
        <v>45590</v>
      </c>
      <c r="B121" s="16" t="s">
        <v>187</v>
      </c>
      <c r="C121" s="14" t="s">
        <v>34</v>
      </c>
      <c r="D121" s="14">
        <v>184.5</v>
      </c>
      <c r="E121" s="17">
        <v>186.5</v>
      </c>
      <c r="F121" s="17">
        <v>180</v>
      </c>
      <c r="G121" s="15">
        <v>182.8</v>
      </c>
      <c r="H121" s="18">
        <f t="shared" ref="H121:H126" si="25">100000/D121</f>
        <v>542.0054200542005</v>
      </c>
      <c r="I121" s="19">
        <f>+H121*(D121-G121)</f>
        <v>921.40921409213468</v>
      </c>
      <c r="J121" s="20" t="s">
        <v>30</v>
      </c>
      <c r="K121"/>
    </row>
    <row r="122" spans="1:11">
      <c r="A122" s="21">
        <v>45590</v>
      </c>
      <c r="B122" s="16" t="s">
        <v>334</v>
      </c>
      <c r="C122" s="14" t="s">
        <v>34</v>
      </c>
      <c r="D122" s="17">
        <v>312</v>
      </c>
      <c r="E122" s="17">
        <v>315</v>
      </c>
      <c r="F122" s="17">
        <v>306</v>
      </c>
      <c r="G122" s="15">
        <v>308.8</v>
      </c>
      <c r="H122" s="18">
        <f t="shared" si="25"/>
        <v>320.5128205128205</v>
      </c>
      <c r="I122" s="19">
        <f>+H122*(D122-G122)</f>
        <v>1025.641025641022</v>
      </c>
      <c r="J122" s="20" t="s">
        <v>30</v>
      </c>
      <c r="K122"/>
    </row>
    <row r="123" spans="1:11">
      <c r="A123" s="21">
        <v>45590</v>
      </c>
      <c r="B123" s="16" t="s">
        <v>335</v>
      </c>
      <c r="C123" s="14" t="s">
        <v>34</v>
      </c>
      <c r="D123" s="17">
        <v>684</v>
      </c>
      <c r="E123" s="17">
        <v>691</v>
      </c>
      <c r="F123" s="17">
        <v>670</v>
      </c>
      <c r="G123" s="15">
        <v>691</v>
      </c>
      <c r="H123" s="18">
        <f t="shared" si="25"/>
        <v>146.19883040935673</v>
      </c>
      <c r="I123" s="19">
        <f t="shared" ref="I123:I126" si="26">+H123*(D123-G123)</f>
        <v>-1023.3918128654971</v>
      </c>
      <c r="J123" s="20" t="s">
        <v>37</v>
      </c>
      <c r="K123"/>
    </row>
    <row r="124" spans="1:11">
      <c r="A124" s="21">
        <v>45590</v>
      </c>
      <c r="B124" s="16" t="s">
        <v>273</v>
      </c>
      <c r="C124" s="14" t="s">
        <v>34</v>
      </c>
      <c r="D124" s="17">
        <v>332</v>
      </c>
      <c r="E124" s="17">
        <v>335</v>
      </c>
      <c r="F124" s="17">
        <v>325</v>
      </c>
      <c r="G124" s="15">
        <v>335</v>
      </c>
      <c r="H124" s="18">
        <f t="shared" si="25"/>
        <v>301.20481927710841</v>
      </c>
      <c r="I124" s="19">
        <f t="shared" si="26"/>
        <v>-903.61445783132524</v>
      </c>
      <c r="J124" s="20" t="s">
        <v>37</v>
      </c>
      <c r="K124"/>
    </row>
    <row r="125" spans="1:11">
      <c r="A125" s="21">
        <v>45590</v>
      </c>
      <c r="B125" s="16" t="s">
        <v>220</v>
      </c>
      <c r="C125" s="14" t="s">
        <v>29</v>
      </c>
      <c r="D125" s="17">
        <v>474</v>
      </c>
      <c r="E125" s="17">
        <v>469</v>
      </c>
      <c r="F125" s="17">
        <v>485</v>
      </c>
      <c r="G125" s="15">
        <v>478.6</v>
      </c>
      <c r="H125" s="18">
        <f t="shared" si="25"/>
        <v>210.9704641350211</v>
      </c>
      <c r="I125" s="19">
        <f t="shared" ref="I125" si="27">+H125*(G125-D125)</f>
        <v>970.46413502110192</v>
      </c>
      <c r="J125" s="20" t="s">
        <v>30</v>
      </c>
      <c r="K125"/>
    </row>
    <row r="126" spans="1:11">
      <c r="A126" s="21">
        <v>45590</v>
      </c>
      <c r="B126" s="16" t="s">
        <v>336</v>
      </c>
      <c r="C126" s="14" t="s">
        <v>34</v>
      </c>
      <c r="D126" s="17">
        <v>339</v>
      </c>
      <c r="E126" s="17">
        <v>342</v>
      </c>
      <c r="F126" s="17">
        <v>332</v>
      </c>
      <c r="G126" s="15">
        <v>335.5</v>
      </c>
      <c r="H126" s="18">
        <f t="shared" si="25"/>
        <v>294.9852507374631</v>
      </c>
      <c r="I126" s="19">
        <f t="shared" si="26"/>
        <v>1032.4483775811209</v>
      </c>
      <c r="J126" s="20" t="s">
        <v>30</v>
      </c>
      <c r="K126"/>
    </row>
    <row r="127" spans="1:11">
      <c r="A127" s="21">
        <v>45593</v>
      </c>
      <c r="B127" s="16" t="s">
        <v>350</v>
      </c>
      <c r="C127" s="14" t="s">
        <v>34</v>
      </c>
      <c r="D127" s="17">
        <v>204.5</v>
      </c>
      <c r="E127" s="17">
        <v>206.5</v>
      </c>
      <c r="F127" s="17">
        <v>200</v>
      </c>
      <c r="G127" s="17">
        <v>206.5</v>
      </c>
      <c r="H127" s="18">
        <f>100000/D127</f>
        <v>488.99755501222495</v>
      </c>
      <c r="I127" s="19">
        <f>+H127*(D127-G127)</f>
        <v>-977.9951100244499</v>
      </c>
      <c r="J127" s="20" t="s">
        <v>37</v>
      </c>
      <c r="K127"/>
    </row>
    <row r="128" spans="1:11">
      <c r="A128" s="21">
        <v>45593</v>
      </c>
      <c r="B128" s="16" t="s">
        <v>351</v>
      </c>
      <c r="C128" s="14" t="s">
        <v>31</v>
      </c>
      <c r="D128" s="14">
        <v>240</v>
      </c>
      <c r="E128" s="17">
        <v>237.5</v>
      </c>
      <c r="F128" s="17">
        <v>246</v>
      </c>
      <c r="G128" s="15">
        <v>244</v>
      </c>
      <c r="H128" s="18">
        <f t="shared" ref="H128:H133" si="28">100000/D128</f>
        <v>416.66666666666669</v>
      </c>
      <c r="I128" s="19">
        <f t="shared" ref="I128:I133" si="29">+H128*(G128-D128)</f>
        <v>1666.6666666666667</v>
      </c>
      <c r="J128" s="20" t="s">
        <v>30</v>
      </c>
      <c r="K128"/>
    </row>
    <row r="129" spans="1:11">
      <c r="A129" s="21">
        <v>45593</v>
      </c>
      <c r="B129" s="16" t="s">
        <v>352</v>
      </c>
      <c r="C129" s="14" t="s">
        <v>31</v>
      </c>
      <c r="D129" s="17">
        <v>251</v>
      </c>
      <c r="E129" s="17">
        <v>248.5</v>
      </c>
      <c r="F129" s="17">
        <v>256</v>
      </c>
      <c r="G129" s="15">
        <v>253.5</v>
      </c>
      <c r="H129" s="18">
        <f t="shared" si="28"/>
        <v>398.40637450199205</v>
      </c>
      <c r="I129" s="19">
        <f t="shared" si="29"/>
        <v>996.01593625498015</v>
      </c>
      <c r="J129" s="20" t="s">
        <v>30</v>
      </c>
      <c r="K129"/>
    </row>
    <row r="130" spans="1:11">
      <c r="A130" s="21">
        <v>45593</v>
      </c>
      <c r="B130" s="16" t="s">
        <v>353</v>
      </c>
      <c r="C130" s="14" t="s">
        <v>31</v>
      </c>
      <c r="D130" s="17">
        <v>825</v>
      </c>
      <c r="E130" s="17">
        <v>817</v>
      </c>
      <c r="F130" s="17">
        <v>840</v>
      </c>
      <c r="G130" s="15">
        <v>833.5</v>
      </c>
      <c r="H130" s="18">
        <f t="shared" si="28"/>
        <v>121.21212121212122</v>
      </c>
      <c r="I130" s="19">
        <f t="shared" si="29"/>
        <v>1030.3030303030303</v>
      </c>
      <c r="J130" s="20" t="s">
        <v>30</v>
      </c>
      <c r="K130"/>
    </row>
    <row r="131" spans="1:11">
      <c r="A131" s="21">
        <v>45593</v>
      </c>
      <c r="B131" s="16" t="s">
        <v>354</v>
      </c>
      <c r="C131" s="14" t="s">
        <v>31</v>
      </c>
      <c r="D131" s="17">
        <v>1314</v>
      </c>
      <c r="E131" s="17">
        <v>1300</v>
      </c>
      <c r="F131" s="17">
        <v>1345</v>
      </c>
      <c r="G131" s="15">
        <v>1328</v>
      </c>
      <c r="H131" s="18">
        <f t="shared" si="28"/>
        <v>76.103500761035008</v>
      </c>
      <c r="I131" s="19">
        <f t="shared" si="29"/>
        <v>1065.4490106544902</v>
      </c>
      <c r="J131" s="20" t="s">
        <v>30</v>
      </c>
      <c r="K131"/>
    </row>
    <row r="132" spans="1:11">
      <c r="A132" s="21">
        <v>45593</v>
      </c>
      <c r="B132" s="16" t="s">
        <v>355</v>
      </c>
      <c r="C132" s="14" t="s">
        <v>29</v>
      </c>
      <c r="D132" s="17">
        <v>98.4</v>
      </c>
      <c r="E132" s="17">
        <v>97.5</v>
      </c>
      <c r="F132" s="17">
        <v>100</v>
      </c>
      <c r="G132" s="15">
        <v>98.45</v>
      </c>
      <c r="H132" s="18">
        <f t="shared" si="28"/>
        <v>1016.260162601626</v>
      </c>
      <c r="I132" s="19">
        <f t="shared" si="29"/>
        <v>50.813008130078408</v>
      </c>
      <c r="J132" s="20" t="s">
        <v>32</v>
      </c>
      <c r="K132"/>
    </row>
    <row r="133" spans="1:11">
      <c r="A133" s="21">
        <v>45593</v>
      </c>
      <c r="B133" s="16" t="s">
        <v>356</v>
      </c>
      <c r="C133" s="14" t="s">
        <v>31</v>
      </c>
      <c r="D133" s="17">
        <v>52.6</v>
      </c>
      <c r="E133" s="17">
        <v>52</v>
      </c>
      <c r="F133" s="17">
        <v>54</v>
      </c>
      <c r="G133" s="15">
        <v>52.35</v>
      </c>
      <c r="H133" s="18">
        <f t="shared" si="28"/>
        <v>1901.1406844106464</v>
      </c>
      <c r="I133" s="19">
        <f t="shared" si="29"/>
        <v>-475.28517110266159</v>
      </c>
      <c r="J133" s="20" t="s">
        <v>38</v>
      </c>
      <c r="K133"/>
    </row>
    <row r="134" spans="1:11">
      <c r="A134" s="21">
        <v>45594</v>
      </c>
      <c r="B134" s="16" t="s">
        <v>368</v>
      </c>
      <c r="C134" s="14" t="s">
        <v>34</v>
      </c>
      <c r="D134" s="17">
        <v>1357</v>
      </c>
      <c r="E134" s="17">
        <v>1371</v>
      </c>
      <c r="F134" s="17">
        <v>1335</v>
      </c>
      <c r="G134" s="17">
        <v>1356</v>
      </c>
      <c r="H134" s="18">
        <f>100000/D134</f>
        <v>73.691967575534264</v>
      </c>
      <c r="I134" s="19">
        <f>+H134*(D134-G134)</f>
        <v>73.691967575534264</v>
      </c>
      <c r="J134" s="20" t="s">
        <v>32</v>
      </c>
      <c r="K134"/>
    </row>
    <row r="135" spans="1:11">
      <c r="A135" s="21">
        <v>45594</v>
      </c>
      <c r="B135" s="16" t="s">
        <v>290</v>
      </c>
      <c r="C135" s="14" t="s">
        <v>31</v>
      </c>
      <c r="D135" s="14">
        <v>542</v>
      </c>
      <c r="E135" s="17">
        <v>537</v>
      </c>
      <c r="F135" s="17">
        <v>552</v>
      </c>
      <c r="G135" s="15">
        <v>537</v>
      </c>
      <c r="H135" s="18">
        <f t="shared" ref="H135:H140" si="30">100000/D135</f>
        <v>184.50184501845018</v>
      </c>
      <c r="I135" s="19">
        <f t="shared" ref="I135:I136" si="31">+H135*(G135-D135)</f>
        <v>-922.50922509225097</v>
      </c>
      <c r="J135" s="20" t="s">
        <v>37</v>
      </c>
      <c r="K135"/>
    </row>
    <row r="136" spans="1:11">
      <c r="A136" s="21">
        <v>45594</v>
      </c>
      <c r="B136" s="16" t="s">
        <v>187</v>
      </c>
      <c r="C136" s="14" t="s">
        <v>31</v>
      </c>
      <c r="D136" s="17">
        <v>198.5</v>
      </c>
      <c r="E136" s="17">
        <v>196.5</v>
      </c>
      <c r="F136" s="17">
        <v>202</v>
      </c>
      <c r="G136" s="15">
        <v>196.5</v>
      </c>
      <c r="H136" s="18">
        <f t="shared" si="30"/>
        <v>503.77833753148616</v>
      </c>
      <c r="I136" s="19">
        <f t="shared" si="31"/>
        <v>-1007.5566750629723</v>
      </c>
      <c r="J136" s="20" t="s">
        <v>37</v>
      </c>
      <c r="K136"/>
    </row>
    <row r="137" spans="1:11">
      <c r="A137" s="21">
        <v>45594</v>
      </c>
      <c r="B137" s="16" t="s">
        <v>369</v>
      </c>
      <c r="C137" s="14" t="s">
        <v>34</v>
      </c>
      <c r="D137" s="17">
        <v>906</v>
      </c>
      <c r="E137" s="17">
        <v>915</v>
      </c>
      <c r="F137" s="17">
        <v>890</v>
      </c>
      <c r="G137" s="15">
        <v>905</v>
      </c>
      <c r="H137" s="18">
        <f t="shared" si="30"/>
        <v>110.37527593818984</v>
      </c>
      <c r="I137" s="19">
        <f t="shared" ref="I137:I138" si="32">+H137*(D137-G137)</f>
        <v>110.37527593818984</v>
      </c>
      <c r="J137" s="20" t="s">
        <v>32</v>
      </c>
      <c r="K137"/>
    </row>
    <row r="138" spans="1:11">
      <c r="A138" s="21">
        <v>45594</v>
      </c>
      <c r="B138" s="16" t="s">
        <v>52</v>
      </c>
      <c r="C138" s="14" t="s">
        <v>34</v>
      </c>
      <c r="D138" s="17">
        <v>219</v>
      </c>
      <c r="E138" s="17">
        <v>221</v>
      </c>
      <c r="F138" s="17">
        <v>215</v>
      </c>
      <c r="G138" s="15">
        <v>216.9</v>
      </c>
      <c r="H138" s="18">
        <f t="shared" si="30"/>
        <v>456.62100456621005</v>
      </c>
      <c r="I138" s="19">
        <f t="shared" si="32"/>
        <v>958.90410958903851</v>
      </c>
      <c r="J138" s="20" t="s">
        <v>30</v>
      </c>
      <c r="K138"/>
    </row>
    <row r="139" spans="1:11">
      <c r="A139" s="21">
        <v>45594</v>
      </c>
      <c r="B139" s="16" t="s">
        <v>129</v>
      </c>
      <c r="C139" s="14" t="s">
        <v>29</v>
      </c>
      <c r="D139" s="17">
        <v>544</v>
      </c>
      <c r="E139" s="17">
        <v>539</v>
      </c>
      <c r="F139" s="17">
        <v>554</v>
      </c>
      <c r="G139" s="15">
        <v>549.1</v>
      </c>
      <c r="H139" s="18">
        <f t="shared" si="30"/>
        <v>183.8235294117647</v>
      </c>
      <c r="I139" s="19">
        <f t="shared" ref="I139:I155" si="33">+H139*(G139-D139)</f>
        <v>937.50000000000409</v>
      </c>
      <c r="J139" s="20" t="s">
        <v>30</v>
      </c>
      <c r="K139"/>
    </row>
    <row r="140" spans="1:11">
      <c r="A140" s="21">
        <v>45594</v>
      </c>
      <c r="B140" s="16" t="s">
        <v>370</v>
      </c>
      <c r="C140" s="14" t="s">
        <v>31</v>
      </c>
      <c r="D140" s="17">
        <v>2960</v>
      </c>
      <c r="E140" s="17">
        <v>2930</v>
      </c>
      <c r="F140" s="17">
        <v>3030</v>
      </c>
      <c r="G140" s="15">
        <v>2982</v>
      </c>
      <c r="H140" s="18">
        <f t="shared" si="30"/>
        <v>33.783783783783782</v>
      </c>
      <c r="I140" s="19">
        <f t="shared" si="33"/>
        <v>743.24324324324323</v>
      </c>
      <c r="J140" s="20" t="s">
        <v>30</v>
      </c>
      <c r="K140"/>
    </row>
    <row r="141" spans="1:11">
      <c r="A141" s="21">
        <v>45595</v>
      </c>
      <c r="B141" s="16" t="s">
        <v>379</v>
      </c>
      <c r="C141" s="14" t="s">
        <v>29</v>
      </c>
      <c r="D141" s="17">
        <v>362</v>
      </c>
      <c r="E141" s="17">
        <v>358</v>
      </c>
      <c r="F141" s="17">
        <v>370</v>
      </c>
      <c r="G141" s="17">
        <v>367</v>
      </c>
      <c r="H141" s="18">
        <f>100000/D141</f>
        <v>276.24309392265195</v>
      </c>
      <c r="I141" s="19">
        <f t="shared" si="33"/>
        <v>1381.2154696132598</v>
      </c>
      <c r="J141" s="20" t="s">
        <v>30</v>
      </c>
      <c r="K141"/>
    </row>
    <row r="142" spans="1:11">
      <c r="A142" s="21">
        <v>45595</v>
      </c>
      <c r="B142" s="16" t="s">
        <v>289</v>
      </c>
      <c r="C142" s="14" t="s">
        <v>31</v>
      </c>
      <c r="D142" s="14">
        <v>515</v>
      </c>
      <c r="E142" s="17">
        <v>510</v>
      </c>
      <c r="F142" s="17">
        <v>525</v>
      </c>
      <c r="G142" s="15">
        <v>521</v>
      </c>
      <c r="H142" s="18">
        <f t="shared" ref="H142:H149" si="34">100000/D142</f>
        <v>194.17475728155341</v>
      </c>
      <c r="I142" s="19">
        <f t="shared" si="33"/>
        <v>1165.0485436893205</v>
      </c>
      <c r="J142" s="20" t="s">
        <v>30</v>
      </c>
      <c r="K142"/>
    </row>
    <row r="143" spans="1:11">
      <c r="A143" s="21">
        <v>45595</v>
      </c>
      <c r="B143" s="16" t="s">
        <v>174</v>
      </c>
      <c r="C143" s="14" t="s">
        <v>31</v>
      </c>
      <c r="D143" s="17">
        <v>141.5</v>
      </c>
      <c r="E143" s="17">
        <v>140</v>
      </c>
      <c r="F143" s="17">
        <v>145</v>
      </c>
      <c r="G143" s="15">
        <v>140</v>
      </c>
      <c r="H143" s="18">
        <f t="shared" si="34"/>
        <v>706.71378091872793</v>
      </c>
      <c r="I143" s="19">
        <f t="shared" si="33"/>
        <v>-1060.0706713780919</v>
      </c>
      <c r="J143" s="20" t="s">
        <v>37</v>
      </c>
      <c r="K143"/>
    </row>
    <row r="144" spans="1:11">
      <c r="A144" s="21">
        <v>45595</v>
      </c>
      <c r="B144" s="16" t="s">
        <v>380</v>
      </c>
      <c r="C144" s="14" t="s">
        <v>31</v>
      </c>
      <c r="D144" s="17">
        <v>222</v>
      </c>
      <c r="E144" s="17">
        <v>220</v>
      </c>
      <c r="F144" s="17">
        <v>227</v>
      </c>
      <c r="G144" s="15">
        <v>220</v>
      </c>
      <c r="H144" s="18">
        <f t="shared" si="34"/>
        <v>450.45045045045043</v>
      </c>
      <c r="I144" s="19">
        <f t="shared" si="33"/>
        <v>-900.90090090090087</v>
      </c>
      <c r="J144" s="20" t="s">
        <v>37</v>
      </c>
      <c r="K144"/>
    </row>
    <row r="145" spans="1:11">
      <c r="A145" s="21">
        <v>45595</v>
      </c>
      <c r="B145" s="16" t="s">
        <v>319</v>
      </c>
      <c r="C145" s="14" t="s">
        <v>31</v>
      </c>
      <c r="D145" s="17">
        <v>422</v>
      </c>
      <c r="E145" s="17">
        <v>418</v>
      </c>
      <c r="F145" s="17">
        <v>432</v>
      </c>
      <c r="G145" s="15">
        <v>426.3</v>
      </c>
      <c r="H145" s="18">
        <f t="shared" si="34"/>
        <v>236.96682464454977</v>
      </c>
      <c r="I145" s="19">
        <f t="shared" si="33"/>
        <v>1018.9573459715667</v>
      </c>
      <c r="J145" s="20" t="s">
        <v>30</v>
      </c>
      <c r="K145"/>
    </row>
    <row r="146" spans="1:11">
      <c r="A146" s="21">
        <v>45595</v>
      </c>
      <c r="B146" s="16" t="s">
        <v>112</v>
      </c>
      <c r="C146" s="14" t="s">
        <v>31</v>
      </c>
      <c r="D146" s="17">
        <v>468</v>
      </c>
      <c r="E146" s="17">
        <v>463</v>
      </c>
      <c r="F146" s="17">
        <v>480</v>
      </c>
      <c r="G146" s="15">
        <v>475</v>
      </c>
      <c r="H146" s="18">
        <f t="shared" si="34"/>
        <v>213.67521367521368</v>
      </c>
      <c r="I146" s="19">
        <f t="shared" si="33"/>
        <v>1495.7264957264958</v>
      </c>
      <c r="J146" s="20" t="s">
        <v>30</v>
      </c>
      <c r="K146"/>
    </row>
    <row r="147" spans="1:11">
      <c r="A147" s="21">
        <v>45595</v>
      </c>
      <c r="B147" s="16" t="s">
        <v>159</v>
      </c>
      <c r="C147" s="14" t="s">
        <v>31</v>
      </c>
      <c r="D147" s="17">
        <v>3935</v>
      </c>
      <c r="E147" s="17">
        <v>3900</v>
      </c>
      <c r="F147" s="17">
        <v>4000</v>
      </c>
      <c r="G147" s="15">
        <v>3988</v>
      </c>
      <c r="H147" s="18">
        <f t="shared" si="34"/>
        <v>25.412960609911053</v>
      </c>
      <c r="I147" s="19">
        <f t="shared" si="33"/>
        <v>1346.8869123252857</v>
      </c>
      <c r="J147" s="20" t="s">
        <v>30</v>
      </c>
      <c r="K147"/>
    </row>
    <row r="148" spans="1:11">
      <c r="A148" s="21">
        <v>45595</v>
      </c>
      <c r="B148" s="16" t="s">
        <v>381</v>
      </c>
      <c r="C148" s="14" t="s">
        <v>31</v>
      </c>
      <c r="D148" s="17">
        <v>147.5</v>
      </c>
      <c r="E148" s="17">
        <v>146</v>
      </c>
      <c r="F148" s="17">
        <v>151</v>
      </c>
      <c r="G148" s="15">
        <v>147.9</v>
      </c>
      <c r="H148" s="18">
        <f t="shared" si="34"/>
        <v>677.96610169491521</v>
      </c>
      <c r="I148" s="19">
        <f t="shared" si="33"/>
        <v>271.18644067796993</v>
      </c>
      <c r="J148" s="20" t="s">
        <v>38</v>
      </c>
      <c r="K148"/>
    </row>
    <row r="149" spans="1:11">
      <c r="A149" s="21">
        <v>45595</v>
      </c>
      <c r="B149" s="16" t="s">
        <v>382</v>
      </c>
      <c r="C149" s="14" t="s">
        <v>31</v>
      </c>
      <c r="D149" s="17">
        <v>1211</v>
      </c>
      <c r="E149" s="17">
        <v>1245</v>
      </c>
      <c r="F149" s="17">
        <v>1199</v>
      </c>
      <c r="G149" s="15">
        <v>1199</v>
      </c>
      <c r="H149" s="18">
        <f t="shared" si="34"/>
        <v>82.57638315441784</v>
      </c>
      <c r="I149" s="19">
        <f t="shared" si="33"/>
        <v>-990.91659785301408</v>
      </c>
      <c r="J149" s="20" t="s">
        <v>37</v>
      </c>
      <c r="K149"/>
    </row>
    <row r="150" spans="1:11">
      <c r="A150" s="21">
        <v>45596</v>
      </c>
      <c r="B150" s="16" t="s">
        <v>223</v>
      </c>
      <c r="C150" s="14" t="s">
        <v>29</v>
      </c>
      <c r="D150" s="15">
        <v>181</v>
      </c>
      <c r="E150" s="15">
        <v>179</v>
      </c>
      <c r="F150" s="15">
        <v>185</v>
      </c>
      <c r="G150" s="15">
        <v>182.65</v>
      </c>
      <c r="H150" s="18">
        <f>100000/D150</f>
        <v>552.4861878453039</v>
      </c>
      <c r="I150" s="19">
        <f t="shared" si="33"/>
        <v>911.60220994475458</v>
      </c>
      <c r="J150" s="20" t="s">
        <v>30</v>
      </c>
      <c r="K150"/>
    </row>
    <row r="151" spans="1:11">
      <c r="A151" s="21">
        <v>45596</v>
      </c>
      <c r="B151" s="16" t="s">
        <v>240</v>
      </c>
      <c r="C151" s="14" t="s">
        <v>31</v>
      </c>
      <c r="D151" s="14">
        <v>1080</v>
      </c>
      <c r="E151" s="17">
        <v>1070</v>
      </c>
      <c r="F151" s="17">
        <v>1100</v>
      </c>
      <c r="G151" s="15">
        <v>1070</v>
      </c>
      <c r="H151" s="18">
        <f t="shared" ref="H151:H155" si="35">100000/D151</f>
        <v>92.592592592592595</v>
      </c>
      <c r="I151" s="19">
        <f t="shared" si="33"/>
        <v>-925.92592592592598</v>
      </c>
      <c r="J151" s="20" t="s">
        <v>37</v>
      </c>
      <c r="K151"/>
    </row>
    <row r="152" spans="1:11">
      <c r="A152" s="21">
        <v>45596</v>
      </c>
      <c r="B152" s="16" t="s">
        <v>356</v>
      </c>
      <c r="C152" s="14" t="s">
        <v>31</v>
      </c>
      <c r="D152" s="17">
        <v>56.55</v>
      </c>
      <c r="E152" s="17">
        <v>56</v>
      </c>
      <c r="F152" s="17">
        <v>58</v>
      </c>
      <c r="G152" s="15">
        <v>57.4</v>
      </c>
      <c r="H152" s="18">
        <f t="shared" si="35"/>
        <v>1768.346595932803</v>
      </c>
      <c r="I152" s="19">
        <f t="shared" si="33"/>
        <v>1503.094606542885</v>
      </c>
      <c r="J152" s="20" t="s">
        <v>30</v>
      </c>
      <c r="K152"/>
    </row>
    <row r="153" spans="1:11">
      <c r="A153" s="21">
        <v>45596</v>
      </c>
      <c r="B153" s="16" t="s">
        <v>42</v>
      </c>
      <c r="C153" s="14" t="s">
        <v>31</v>
      </c>
      <c r="D153" s="17">
        <v>255</v>
      </c>
      <c r="E153" s="17">
        <v>252.5</v>
      </c>
      <c r="F153" s="17">
        <v>261</v>
      </c>
      <c r="G153" s="15">
        <v>255.5</v>
      </c>
      <c r="H153" s="18">
        <f t="shared" si="35"/>
        <v>392.15686274509807</v>
      </c>
      <c r="I153" s="19">
        <f t="shared" si="33"/>
        <v>196.07843137254903</v>
      </c>
      <c r="J153" s="20" t="s">
        <v>32</v>
      </c>
      <c r="K153"/>
    </row>
    <row r="154" spans="1:11">
      <c r="A154" s="21">
        <v>45596</v>
      </c>
      <c r="B154" s="16" t="s">
        <v>386</v>
      </c>
      <c r="C154" s="14" t="s">
        <v>31</v>
      </c>
      <c r="D154" s="17">
        <v>986</v>
      </c>
      <c r="E154" s="17">
        <v>976</v>
      </c>
      <c r="F154" s="17">
        <v>1005</v>
      </c>
      <c r="G154" s="15">
        <v>998</v>
      </c>
      <c r="H154" s="18">
        <f t="shared" si="35"/>
        <v>101.41987829614604</v>
      </c>
      <c r="I154" s="19">
        <f t="shared" si="33"/>
        <v>1217.0385395537523</v>
      </c>
      <c r="J154" s="20" t="s">
        <v>30</v>
      </c>
      <c r="K154"/>
    </row>
    <row r="155" spans="1:11">
      <c r="A155" s="21">
        <v>45596</v>
      </c>
      <c r="B155" s="16" t="s">
        <v>387</v>
      </c>
      <c r="C155" s="14" t="s">
        <v>31</v>
      </c>
      <c r="D155" s="17">
        <v>1327</v>
      </c>
      <c r="E155" s="17">
        <v>1315</v>
      </c>
      <c r="F155" s="17">
        <v>1350</v>
      </c>
      <c r="G155" s="15">
        <v>1344</v>
      </c>
      <c r="H155" s="18">
        <f t="shared" si="35"/>
        <v>75.357950263752826</v>
      </c>
      <c r="I155" s="19">
        <f t="shared" si="33"/>
        <v>1281.0851544837981</v>
      </c>
      <c r="J155" s="20" t="s">
        <v>30</v>
      </c>
      <c r="K155"/>
    </row>
    <row r="156" spans="1:11">
      <c r="A156" s="49" t="s">
        <v>11</v>
      </c>
      <c r="B156" s="50"/>
      <c r="C156" s="50"/>
      <c r="D156" s="50"/>
      <c r="E156" s="50"/>
      <c r="F156" s="50"/>
      <c r="G156" s="50"/>
      <c r="H156" s="51"/>
      <c r="I156" s="3">
        <f>SUM(I4:I155)</f>
        <v>63659.69181161718</v>
      </c>
      <c r="J156" s="1"/>
      <c r="K156" s="37"/>
    </row>
  </sheetData>
  <mergeCells count="3">
    <mergeCell ref="A1:J1"/>
    <mergeCell ref="A2:J2"/>
    <mergeCell ref="A156:H156"/>
  </mergeCells>
  <conditionalFormatting sqref="I156">
    <cfRule type="cellIs" dxfId="2" priority="1" stopIfTrue="1" operator="lessThanOr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9"/>
  <sheetViews>
    <sheetView tabSelected="1" workbookViewId="0">
      <selection activeCell="L13" sqref="L13"/>
    </sheetView>
  </sheetViews>
  <sheetFormatPr defaultRowHeight="14.4"/>
  <cols>
    <col min="1" max="1" width="9.6640625" bestFit="1" customWidth="1"/>
    <col min="2" max="2" width="20.109375" style="8" bestFit="1" customWidth="1"/>
    <col min="3" max="3" width="25.5546875" customWidth="1"/>
    <col min="4" max="4" width="8.21875" bestFit="1" customWidth="1"/>
    <col min="10" max="10" width="15.88671875" customWidth="1"/>
    <col min="12" max="12" width="16.21875" bestFit="1" customWidth="1"/>
    <col min="13" max="13" width="10.33203125" customWidth="1"/>
    <col min="14" max="14" width="13.6640625" customWidth="1"/>
    <col min="15" max="15" width="14" customWidth="1"/>
    <col min="16" max="16" width="13.44140625" customWidth="1"/>
  </cols>
  <sheetData>
    <row r="1" spans="1:15" ht="20.399999999999999" customHeight="1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</row>
    <row r="2" spans="1:15" ht="18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3"/>
    </row>
    <row r="3" spans="1:15" ht="28.8">
      <c r="A3" s="9" t="s">
        <v>1</v>
      </c>
      <c r="B3" s="10" t="s">
        <v>14</v>
      </c>
      <c r="C3" s="10" t="s">
        <v>2</v>
      </c>
      <c r="D3" s="10" t="s">
        <v>3</v>
      </c>
      <c r="E3" s="10" t="s">
        <v>4</v>
      </c>
      <c r="F3" s="10" t="s">
        <v>6</v>
      </c>
      <c r="G3" s="10" t="s">
        <v>5</v>
      </c>
      <c r="H3" s="10" t="s">
        <v>15</v>
      </c>
      <c r="I3" s="10" t="s">
        <v>16</v>
      </c>
      <c r="J3" s="10" t="s">
        <v>10</v>
      </c>
      <c r="L3" s="24" t="s">
        <v>19</v>
      </c>
      <c r="M3" s="25" t="s">
        <v>20</v>
      </c>
      <c r="N3" s="25" t="s">
        <v>21</v>
      </c>
      <c r="O3" s="25" t="s">
        <v>22</v>
      </c>
    </row>
    <row r="4" spans="1:15">
      <c r="A4" s="21">
        <v>45566</v>
      </c>
      <c r="B4" s="14" t="s">
        <v>33</v>
      </c>
      <c r="C4" s="2" t="s">
        <v>44</v>
      </c>
      <c r="D4" s="2" t="s">
        <v>29</v>
      </c>
      <c r="E4" s="40">
        <v>572</v>
      </c>
      <c r="F4" s="5">
        <v>556</v>
      </c>
      <c r="G4" s="41">
        <v>600</v>
      </c>
      <c r="H4" s="5">
        <v>556</v>
      </c>
      <c r="I4" s="19">
        <f t="shared" ref="I4:I12" si="0">+(50000/E4)*(H4-E4)</f>
        <v>-1398.6013986013986</v>
      </c>
      <c r="J4" s="17" t="s">
        <v>37</v>
      </c>
      <c r="L4" s="22" t="s">
        <v>23</v>
      </c>
      <c r="M4" s="23">
        <v>41</v>
      </c>
      <c r="N4" s="23">
        <v>55012</v>
      </c>
      <c r="O4" s="26">
        <f>M4/M7</f>
        <v>0.63076923076923075</v>
      </c>
    </row>
    <row r="5" spans="1:15">
      <c r="A5" s="21">
        <v>45566</v>
      </c>
      <c r="B5" s="14" t="s">
        <v>33</v>
      </c>
      <c r="C5" s="2" t="s">
        <v>63</v>
      </c>
      <c r="D5" s="2" t="s">
        <v>31</v>
      </c>
      <c r="E5" s="40">
        <v>2233</v>
      </c>
      <c r="F5" s="5">
        <v>2183</v>
      </c>
      <c r="G5" s="41">
        <v>2300</v>
      </c>
      <c r="H5" s="5">
        <v>2288</v>
      </c>
      <c r="I5" s="19">
        <f t="shared" si="0"/>
        <v>1231.5270935960591</v>
      </c>
      <c r="J5" s="17" t="s">
        <v>30</v>
      </c>
      <c r="L5" s="22" t="s">
        <v>24</v>
      </c>
      <c r="M5" s="23">
        <v>0</v>
      </c>
      <c r="N5" s="23">
        <v>0</v>
      </c>
      <c r="O5" s="26">
        <f>M5/M7</f>
        <v>0</v>
      </c>
    </row>
    <row r="6" spans="1:15">
      <c r="A6" s="21">
        <v>45566</v>
      </c>
      <c r="B6" s="14" t="s">
        <v>33</v>
      </c>
      <c r="C6" s="2" t="s">
        <v>64</v>
      </c>
      <c r="D6" s="2" t="s">
        <v>31</v>
      </c>
      <c r="E6" s="40">
        <v>2024</v>
      </c>
      <c r="F6" s="5">
        <v>1926</v>
      </c>
      <c r="G6" s="41">
        <v>2170</v>
      </c>
      <c r="H6" s="5">
        <v>2070</v>
      </c>
      <c r="I6" s="19">
        <f t="shared" si="0"/>
        <v>1136.3636363636365</v>
      </c>
      <c r="J6" s="17" t="s">
        <v>30</v>
      </c>
      <c r="L6" s="22" t="s">
        <v>25</v>
      </c>
      <c r="M6" s="23">
        <v>24</v>
      </c>
      <c r="N6" s="23">
        <v>-36587</v>
      </c>
      <c r="O6" s="26">
        <f>M6/M7</f>
        <v>0.36923076923076925</v>
      </c>
    </row>
    <row r="7" spans="1:15">
      <c r="A7" s="21">
        <v>45566</v>
      </c>
      <c r="B7" s="14" t="s">
        <v>33</v>
      </c>
      <c r="C7" s="2" t="s">
        <v>65</v>
      </c>
      <c r="D7" s="2" t="s">
        <v>31</v>
      </c>
      <c r="E7" s="40">
        <v>631</v>
      </c>
      <c r="F7" s="5">
        <v>605</v>
      </c>
      <c r="G7" s="41">
        <v>670</v>
      </c>
      <c r="H7" s="5">
        <v>605</v>
      </c>
      <c r="I7" s="19">
        <f t="shared" si="0"/>
        <v>-2060.2218700475432</v>
      </c>
      <c r="J7" s="17" t="s">
        <v>37</v>
      </c>
      <c r="L7" s="24" t="s">
        <v>26</v>
      </c>
      <c r="M7" s="27">
        <f>SUM(M4:M6)</f>
        <v>65</v>
      </c>
      <c r="N7" s="27">
        <f>SUM(N4:N6)</f>
        <v>18425</v>
      </c>
      <c r="O7" s="28">
        <f>SUM(O4:O6)</f>
        <v>1</v>
      </c>
    </row>
    <row r="8" spans="1:15">
      <c r="A8" s="21">
        <v>45569</v>
      </c>
      <c r="B8" s="14" t="s">
        <v>33</v>
      </c>
      <c r="C8" s="2" t="s">
        <v>92</v>
      </c>
      <c r="D8" s="2" t="s">
        <v>31</v>
      </c>
      <c r="E8" s="40">
        <v>6314</v>
      </c>
      <c r="F8" s="5">
        <v>6146</v>
      </c>
      <c r="G8" s="41">
        <v>6600</v>
      </c>
      <c r="H8" s="5">
        <v>6146</v>
      </c>
      <c r="I8" s="19">
        <f t="shared" si="0"/>
        <v>-1330.3769401330376</v>
      </c>
      <c r="J8" s="17" t="s">
        <v>37</v>
      </c>
    </row>
    <row r="9" spans="1:15">
      <c r="A9" s="21">
        <v>45569</v>
      </c>
      <c r="B9" s="14" t="s">
        <v>33</v>
      </c>
      <c r="C9" s="2" t="s">
        <v>93</v>
      </c>
      <c r="D9" s="2" t="s">
        <v>31</v>
      </c>
      <c r="E9" s="40">
        <v>564</v>
      </c>
      <c r="F9" s="5">
        <v>542</v>
      </c>
      <c r="G9" s="41">
        <v>598</v>
      </c>
      <c r="H9" s="4">
        <v>542</v>
      </c>
      <c r="I9" s="19">
        <f t="shared" si="0"/>
        <v>-1950.3546099290782</v>
      </c>
      <c r="J9" s="17" t="s">
        <v>37</v>
      </c>
      <c r="L9" s="32"/>
      <c r="M9" s="33"/>
      <c r="N9" s="33"/>
    </row>
    <row r="10" spans="1:15">
      <c r="A10" s="21">
        <v>45573</v>
      </c>
      <c r="B10" s="14" t="s">
        <v>33</v>
      </c>
      <c r="C10" s="2" t="s">
        <v>115</v>
      </c>
      <c r="D10" s="2" t="s">
        <v>29</v>
      </c>
      <c r="E10" s="40">
        <v>765</v>
      </c>
      <c r="F10" s="5">
        <v>743</v>
      </c>
      <c r="G10" s="41">
        <v>798</v>
      </c>
      <c r="H10" s="4">
        <v>798</v>
      </c>
      <c r="I10" s="19">
        <f t="shared" si="0"/>
        <v>2156.8627450980389</v>
      </c>
      <c r="J10" s="17" t="s">
        <v>30</v>
      </c>
    </row>
    <row r="11" spans="1:15">
      <c r="A11" s="21">
        <v>45573</v>
      </c>
      <c r="B11" s="14" t="s">
        <v>33</v>
      </c>
      <c r="C11" s="2" t="s">
        <v>116</v>
      </c>
      <c r="D11" s="2" t="s">
        <v>31</v>
      </c>
      <c r="E11" s="40">
        <v>14308</v>
      </c>
      <c r="F11" s="5">
        <v>13820</v>
      </c>
      <c r="G11" s="41">
        <v>14950</v>
      </c>
      <c r="H11" s="4">
        <v>14771</v>
      </c>
      <c r="I11" s="19">
        <f t="shared" si="0"/>
        <v>1617.9759575062901</v>
      </c>
      <c r="J11" s="17" t="s">
        <v>30</v>
      </c>
      <c r="L11" t="s">
        <v>36</v>
      </c>
    </row>
    <row r="12" spans="1:15">
      <c r="A12" s="21">
        <v>45573</v>
      </c>
      <c r="B12" s="14" t="s">
        <v>33</v>
      </c>
      <c r="C12" s="2" t="s">
        <v>117</v>
      </c>
      <c r="D12" s="2" t="s">
        <v>31</v>
      </c>
      <c r="E12" s="40">
        <v>6356</v>
      </c>
      <c r="F12" s="5">
        <v>6226</v>
      </c>
      <c r="G12" s="41">
        <v>6560</v>
      </c>
      <c r="H12" s="4">
        <v>6400</v>
      </c>
      <c r="I12" s="19">
        <f t="shared" si="0"/>
        <v>346.12964128382629</v>
      </c>
      <c r="J12" s="17" t="s">
        <v>32</v>
      </c>
      <c r="L12" t="s">
        <v>35</v>
      </c>
    </row>
    <row r="13" spans="1:15">
      <c r="A13" s="21">
        <v>45573</v>
      </c>
      <c r="B13" s="14" t="s">
        <v>33</v>
      </c>
      <c r="C13" s="2" t="s">
        <v>118</v>
      </c>
      <c r="D13" s="2" t="s">
        <v>31</v>
      </c>
      <c r="E13" s="40">
        <v>3165</v>
      </c>
      <c r="F13" s="5">
        <v>3100</v>
      </c>
      <c r="G13" s="41">
        <v>3260</v>
      </c>
      <c r="H13" s="4">
        <v>3173</v>
      </c>
      <c r="I13" s="19">
        <f t="shared" ref="I13:I15" si="1">+(50000/E13)*(H13-E13)</f>
        <v>126.38230647709321</v>
      </c>
      <c r="J13" s="17" t="s">
        <v>30</v>
      </c>
    </row>
    <row r="14" spans="1:15">
      <c r="A14" s="21">
        <v>45574</v>
      </c>
      <c r="B14" s="14" t="s">
        <v>33</v>
      </c>
      <c r="C14" s="2" t="s">
        <v>136</v>
      </c>
      <c r="D14" s="2" t="s">
        <v>29</v>
      </c>
      <c r="E14" s="40">
        <v>2270</v>
      </c>
      <c r="F14" s="5">
        <v>2195</v>
      </c>
      <c r="G14" s="41">
        <v>2360</v>
      </c>
      <c r="H14" s="4">
        <v>2195</v>
      </c>
      <c r="I14" s="19">
        <f t="shared" si="1"/>
        <v>-1651.9823788546255</v>
      </c>
      <c r="J14" s="17" t="s">
        <v>37</v>
      </c>
    </row>
    <row r="15" spans="1:15">
      <c r="A15" s="21">
        <v>45574</v>
      </c>
      <c r="B15" s="14" t="s">
        <v>33</v>
      </c>
      <c r="C15" s="2" t="s">
        <v>137</v>
      </c>
      <c r="D15" s="2" t="s">
        <v>31</v>
      </c>
      <c r="E15" s="40">
        <v>7400</v>
      </c>
      <c r="F15" s="5">
        <v>7240</v>
      </c>
      <c r="G15" s="41">
        <v>7620</v>
      </c>
      <c r="H15" s="5">
        <v>7605</v>
      </c>
      <c r="I15" s="19">
        <f t="shared" si="1"/>
        <v>1385.1351351351352</v>
      </c>
      <c r="J15" s="17" t="s">
        <v>30</v>
      </c>
    </row>
    <row r="16" spans="1:15">
      <c r="A16" s="21">
        <v>45574</v>
      </c>
      <c r="B16" s="14" t="s">
        <v>33</v>
      </c>
      <c r="C16" s="2" t="s">
        <v>138</v>
      </c>
      <c r="D16" s="2" t="s">
        <v>31</v>
      </c>
      <c r="E16" s="40">
        <v>10000</v>
      </c>
      <c r="F16" s="5">
        <v>9500</v>
      </c>
      <c r="G16" s="41">
        <v>10750</v>
      </c>
      <c r="H16" s="5">
        <v>10321</v>
      </c>
      <c r="I16" s="19">
        <f t="shared" ref="I16:I24" si="2">+(50000/E16)*(H16-E16)</f>
        <v>1605</v>
      </c>
      <c r="J16" s="17" t="s">
        <v>30</v>
      </c>
    </row>
    <row r="17" spans="1:10">
      <c r="A17" s="21">
        <v>45574</v>
      </c>
      <c r="B17" s="14" t="s">
        <v>33</v>
      </c>
      <c r="C17" s="2" t="s">
        <v>139</v>
      </c>
      <c r="D17" s="2" t="s">
        <v>31</v>
      </c>
      <c r="E17" s="40">
        <v>14725</v>
      </c>
      <c r="F17" s="5">
        <v>14040</v>
      </c>
      <c r="G17" s="41">
        <v>15400</v>
      </c>
      <c r="H17" s="5">
        <v>15092</v>
      </c>
      <c r="I17" s="19">
        <f t="shared" si="2"/>
        <v>1246.1799660441427</v>
      </c>
      <c r="J17" s="17" t="s">
        <v>30</v>
      </c>
    </row>
    <row r="18" spans="1:10">
      <c r="A18" s="21">
        <v>45574</v>
      </c>
      <c r="B18" s="14" t="s">
        <v>33</v>
      </c>
      <c r="C18" s="2" t="s">
        <v>140</v>
      </c>
      <c r="D18" s="2" t="s">
        <v>31</v>
      </c>
      <c r="E18" s="40">
        <v>11600</v>
      </c>
      <c r="F18" s="5">
        <v>11150</v>
      </c>
      <c r="G18" s="41">
        <v>12200</v>
      </c>
      <c r="H18" s="5">
        <v>11680</v>
      </c>
      <c r="I18" s="19">
        <f t="shared" si="2"/>
        <v>344.82758620689657</v>
      </c>
      <c r="J18" s="17" t="s">
        <v>32</v>
      </c>
    </row>
    <row r="19" spans="1:10">
      <c r="A19" s="21">
        <v>45574</v>
      </c>
      <c r="B19" s="14" t="s">
        <v>33</v>
      </c>
      <c r="C19" s="2" t="s">
        <v>141</v>
      </c>
      <c r="D19" s="2" t="s">
        <v>31</v>
      </c>
      <c r="E19" s="40">
        <v>2668</v>
      </c>
      <c r="F19" s="5">
        <v>2578</v>
      </c>
      <c r="G19" s="41">
        <v>2750</v>
      </c>
      <c r="H19" s="5">
        <v>2680</v>
      </c>
      <c r="I19" s="19">
        <f t="shared" si="2"/>
        <v>224.88755622188907</v>
      </c>
      <c r="J19" s="17" t="s">
        <v>32</v>
      </c>
    </row>
    <row r="20" spans="1:10">
      <c r="A20" s="21">
        <v>45574</v>
      </c>
      <c r="B20" s="14" t="s">
        <v>33</v>
      </c>
      <c r="C20" s="2" t="s">
        <v>142</v>
      </c>
      <c r="D20" s="2" t="s">
        <v>31</v>
      </c>
      <c r="E20" s="40">
        <v>1679</v>
      </c>
      <c r="F20" s="5">
        <v>1644</v>
      </c>
      <c r="G20" s="41">
        <v>1730</v>
      </c>
      <c r="H20" s="5">
        <v>1644</v>
      </c>
      <c r="I20" s="19">
        <f t="shared" si="2"/>
        <v>-1042.2870756402619</v>
      </c>
      <c r="J20" s="17" t="s">
        <v>37</v>
      </c>
    </row>
    <row r="21" spans="1:10">
      <c r="A21" s="21">
        <v>45575</v>
      </c>
      <c r="B21" s="14" t="s">
        <v>33</v>
      </c>
      <c r="C21" s="2" t="s">
        <v>161</v>
      </c>
      <c r="D21" s="2" t="s">
        <v>29</v>
      </c>
      <c r="E21" s="40">
        <v>1825</v>
      </c>
      <c r="F21" s="5">
        <v>1786</v>
      </c>
      <c r="G21" s="41">
        <v>1890</v>
      </c>
      <c r="H21" s="4">
        <v>1871</v>
      </c>
      <c r="I21" s="19">
        <f t="shared" si="2"/>
        <v>1260.2739726027396</v>
      </c>
      <c r="J21" s="17" t="s">
        <v>30</v>
      </c>
    </row>
    <row r="22" spans="1:10">
      <c r="A22" s="21">
        <v>45575</v>
      </c>
      <c r="B22" s="14" t="s">
        <v>33</v>
      </c>
      <c r="C22" s="2" t="s">
        <v>162</v>
      </c>
      <c r="D22" s="2" t="s">
        <v>31</v>
      </c>
      <c r="E22" s="40">
        <v>12860</v>
      </c>
      <c r="F22" s="5">
        <v>12630</v>
      </c>
      <c r="G22" s="41">
        <v>13200</v>
      </c>
      <c r="H22" s="4">
        <v>12630</v>
      </c>
      <c r="I22" s="19">
        <f t="shared" si="2"/>
        <v>-894.24572317262835</v>
      </c>
      <c r="J22" s="17" t="s">
        <v>37</v>
      </c>
    </row>
    <row r="23" spans="1:10">
      <c r="A23" s="21">
        <v>45575</v>
      </c>
      <c r="B23" s="14" t="s">
        <v>33</v>
      </c>
      <c r="C23" s="2" t="s">
        <v>163</v>
      </c>
      <c r="D23" s="2" t="s">
        <v>31</v>
      </c>
      <c r="E23" s="40">
        <v>1332</v>
      </c>
      <c r="F23" s="5">
        <v>1280</v>
      </c>
      <c r="G23" s="41">
        <v>1380</v>
      </c>
      <c r="H23" s="4">
        <v>1380</v>
      </c>
      <c r="I23" s="19">
        <f t="shared" si="2"/>
        <v>1801.801801801802</v>
      </c>
      <c r="J23" s="17" t="s">
        <v>30</v>
      </c>
    </row>
    <row r="24" spans="1:10">
      <c r="A24" s="21">
        <v>45576</v>
      </c>
      <c r="B24" s="14" t="s">
        <v>33</v>
      </c>
      <c r="C24" s="2" t="s">
        <v>52</v>
      </c>
      <c r="D24" s="2" t="s">
        <v>29</v>
      </c>
      <c r="E24" s="40">
        <v>234.75</v>
      </c>
      <c r="F24" s="5">
        <v>226</v>
      </c>
      <c r="G24" s="41">
        <v>248</v>
      </c>
      <c r="H24" s="4">
        <v>226</v>
      </c>
      <c r="I24" s="19">
        <f t="shared" si="2"/>
        <v>-1863.6847710330139</v>
      </c>
      <c r="J24" s="17" t="s">
        <v>37</v>
      </c>
    </row>
    <row r="25" spans="1:10">
      <c r="A25" s="21">
        <v>45576</v>
      </c>
      <c r="B25" s="14" t="s">
        <v>33</v>
      </c>
      <c r="C25" s="2" t="s">
        <v>173</v>
      </c>
      <c r="D25" s="2" t="s">
        <v>31</v>
      </c>
      <c r="E25" s="40">
        <v>746.85</v>
      </c>
      <c r="F25" s="5">
        <v>731.5</v>
      </c>
      <c r="G25" s="41">
        <v>770</v>
      </c>
      <c r="H25" s="4">
        <v>731.5</v>
      </c>
      <c r="I25" s="19">
        <f t="shared" ref="I25" si="3">+(50000/E25)*(H25-E25)</f>
        <v>-1027.6494610698282</v>
      </c>
      <c r="J25" s="17" t="s">
        <v>37</v>
      </c>
    </row>
    <row r="26" spans="1:10">
      <c r="A26" s="21">
        <v>45576</v>
      </c>
      <c r="B26" s="14" t="s">
        <v>33</v>
      </c>
      <c r="C26" s="2" t="s">
        <v>174</v>
      </c>
      <c r="D26" s="2" t="s">
        <v>31</v>
      </c>
      <c r="E26" s="40">
        <v>148.25</v>
      </c>
      <c r="F26" s="5">
        <v>141.4</v>
      </c>
      <c r="G26" s="41">
        <v>158</v>
      </c>
      <c r="H26" s="4">
        <v>151.9</v>
      </c>
      <c r="I26" s="19">
        <f t="shared" ref="I26:I30" si="4">+(50000/E26)*(H26-E26)</f>
        <v>1231.0286677908955</v>
      </c>
      <c r="J26" s="17" t="s">
        <v>30</v>
      </c>
    </row>
    <row r="27" spans="1:10">
      <c r="A27" s="21">
        <v>45576</v>
      </c>
      <c r="B27" s="14" t="s">
        <v>33</v>
      </c>
      <c r="C27" s="2" t="s">
        <v>175</v>
      </c>
      <c r="D27" s="2" t="s">
        <v>31</v>
      </c>
      <c r="E27" s="40">
        <v>367</v>
      </c>
      <c r="F27" s="5">
        <v>352</v>
      </c>
      <c r="G27" s="41">
        <v>390</v>
      </c>
      <c r="H27" s="4">
        <v>352</v>
      </c>
      <c r="I27" s="19">
        <f t="shared" si="4"/>
        <v>-2043.5967302452318</v>
      </c>
      <c r="J27" s="17" t="s">
        <v>37</v>
      </c>
    </row>
    <row r="28" spans="1:10">
      <c r="A28" s="21">
        <v>45576</v>
      </c>
      <c r="B28" s="14" t="s">
        <v>33</v>
      </c>
      <c r="C28" s="2" t="s">
        <v>176</v>
      </c>
      <c r="D28" s="2" t="s">
        <v>31</v>
      </c>
      <c r="E28" s="40">
        <v>223.2</v>
      </c>
      <c r="F28" s="5">
        <v>238</v>
      </c>
      <c r="G28" s="41">
        <v>214</v>
      </c>
      <c r="H28" s="7">
        <v>231.4</v>
      </c>
      <c r="I28" s="19">
        <f t="shared" si="4"/>
        <v>1836.9175627240181</v>
      </c>
      <c r="J28" s="17" t="s">
        <v>30</v>
      </c>
    </row>
    <row r="29" spans="1:10">
      <c r="A29" s="21">
        <v>45579</v>
      </c>
      <c r="B29" s="14" t="s">
        <v>33</v>
      </c>
      <c r="C29" s="2" t="s">
        <v>188</v>
      </c>
      <c r="D29" s="2" t="s">
        <v>29</v>
      </c>
      <c r="E29" s="40">
        <v>459</v>
      </c>
      <c r="F29" s="5">
        <v>442</v>
      </c>
      <c r="G29" s="41">
        <v>484</v>
      </c>
      <c r="H29" s="4">
        <v>442</v>
      </c>
      <c r="I29" s="19">
        <f t="shared" si="4"/>
        <v>-1851.851851851852</v>
      </c>
      <c r="J29" s="17" t="s">
        <v>37</v>
      </c>
    </row>
    <row r="30" spans="1:10">
      <c r="A30" s="21">
        <v>45579</v>
      </c>
      <c r="B30" s="14" t="s">
        <v>33</v>
      </c>
      <c r="C30" s="2" t="s">
        <v>189</v>
      </c>
      <c r="D30" s="2" t="s">
        <v>31</v>
      </c>
      <c r="E30" s="40">
        <v>1972</v>
      </c>
      <c r="F30" s="5">
        <v>1870</v>
      </c>
      <c r="G30" s="41">
        <v>2100</v>
      </c>
      <c r="H30" s="4">
        <v>2028</v>
      </c>
      <c r="I30" s="19">
        <f t="shared" si="4"/>
        <v>1419.8782961460445</v>
      </c>
      <c r="J30" s="17" t="s">
        <v>30</v>
      </c>
    </row>
    <row r="31" spans="1:10">
      <c r="A31" s="21">
        <v>45579</v>
      </c>
      <c r="B31" s="14" t="s">
        <v>33</v>
      </c>
      <c r="C31" s="2" t="s">
        <v>111</v>
      </c>
      <c r="D31" s="2" t="s">
        <v>31</v>
      </c>
      <c r="E31" s="40">
        <v>734</v>
      </c>
      <c r="F31" s="5">
        <v>714</v>
      </c>
      <c r="G31" s="41">
        <v>764</v>
      </c>
      <c r="H31" s="4">
        <v>754</v>
      </c>
      <c r="I31" s="19">
        <f t="shared" ref="I31:I40" si="5">+(50000/E31)*(H31-E31)</f>
        <v>1362.3978201634877</v>
      </c>
      <c r="J31" s="17" t="s">
        <v>30</v>
      </c>
    </row>
    <row r="32" spans="1:10">
      <c r="A32" s="21">
        <v>45579</v>
      </c>
      <c r="B32" s="14" t="s">
        <v>33</v>
      </c>
      <c r="C32" s="2" t="s">
        <v>190</v>
      </c>
      <c r="D32" s="2" t="s">
        <v>31</v>
      </c>
      <c r="E32" s="40">
        <v>3086</v>
      </c>
      <c r="F32" s="5">
        <v>2987</v>
      </c>
      <c r="G32" s="41">
        <v>3230</v>
      </c>
      <c r="H32" s="4">
        <v>3165</v>
      </c>
      <c r="I32" s="19">
        <f t="shared" si="5"/>
        <v>1279.9740764744006</v>
      </c>
      <c r="J32" s="17" t="s">
        <v>30</v>
      </c>
    </row>
    <row r="33" spans="1:10">
      <c r="A33" s="21">
        <v>45579</v>
      </c>
      <c r="B33" s="14" t="s">
        <v>33</v>
      </c>
      <c r="C33" s="2" t="s">
        <v>191</v>
      </c>
      <c r="D33" s="2" t="s">
        <v>31</v>
      </c>
      <c r="E33" s="40">
        <v>826</v>
      </c>
      <c r="F33" s="5">
        <v>806</v>
      </c>
      <c r="G33" s="41">
        <v>856</v>
      </c>
      <c r="H33" s="4">
        <v>849.7</v>
      </c>
      <c r="I33" s="19">
        <f t="shared" si="5"/>
        <v>1434.6246973365646</v>
      </c>
      <c r="J33" s="17" t="s">
        <v>30</v>
      </c>
    </row>
    <row r="34" spans="1:10">
      <c r="A34" s="21">
        <v>45580</v>
      </c>
      <c r="B34" s="14" t="s">
        <v>33</v>
      </c>
      <c r="C34" s="2" t="s">
        <v>44</v>
      </c>
      <c r="D34" s="2" t="s">
        <v>29</v>
      </c>
      <c r="E34" s="40">
        <v>559</v>
      </c>
      <c r="F34" s="5">
        <v>545</v>
      </c>
      <c r="G34" s="41">
        <v>582</v>
      </c>
      <c r="H34" s="4">
        <v>573.29999999999995</v>
      </c>
      <c r="I34" s="19">
        <f t="shared" si="5"/>
        <v>1279.0697674418564</v>
      </c>
      <c r="J34" s="17" t="s">
        <v>30</v>
      </c>
    </row>
    <row r="35" spans="1:10">
      <c r="A35" s="21">
        <v>45580</v>
      </c>
      <c r="B35" s="14" t="s">
        <v>33</v>
      </c>
      <c r="C35" s="2" t="s">
        <v>205</v>
      </c>
      <c r="D35" s="2" t="s">
        <v>31</v>
      </c>
      <c r="E35" s="40">
        <v>1012</v>
      </c>
      <c r="F35" s="5">
        <v>979</v>
      </c>
      <c r="G35" s="41">
        <v>1060</v>
      </c>
      <c r="H35" s="4">
        <v>1037</v>
      </c>
      <c r="I35" s="19">
        <f t="shared" si="5"/>
        <v>1235.1778656126482</v>
      </c>
      <c r="J35" s="17" t="s">
        <v>30</v>
      </c>
    </row>
    <row r="36" spans="1:10">
      <c r="A36" s="21">
        <v>45580</v>
      </c>
      <c r="B36" s="14" t="s">
        <v>33</v>
      </c>
      <c r="C36" s="2" t="s">
        <v>206</v>
      </c>
      <c r="D36" s="2" t="s">
        <v>31</v>
      </c>
      <c r="E36" s="40">
        <v>1207</v>
      </c>
      <c r="F36" s="5">
        <v>1161</v>
      </c>
      <c r="G36" s="41">
        <v>1260</v>
      </c>
      <c r="H36" s="4">
        <v>1210</v>
      </c>
      <c r="I36" s="19">
        <f t="shared" si="5"/>
        <v>124.27506213753105</v>
      </c>
      <c r="J36" s="17" t="s">
        <v>32</v>
      </c>
    </row>
    <row r="37" spans="1:10">
      <c r="A37" s="21">
        <v>45580</v>
      </c>
      <c r="B37" s="14" t="s">
        <v>33</v>
      </c>
      <c r="C37" s="2" t="s">
        <v>207</v>
      </c>
      <c r="D37" s="2" t="s">
        <v>31</v>
      </c>
      <c r="E37" s="40">
        <v>1345</v>
      </c>
      <c r="F37" s="5">
        <v>1315</v>
      </c>
      <c r="G37" s="41">
        <v>1410</v>
      </c>
      <c r="H37" s="4">
        <v>1315</v>
      </c>
      <c r="I37" s="19">
        <f t="shared" si="5"/>
        <v>-1115.2416356877322</v>
      </c>
      <c r="J37" s="17" t="s">
        <v>37</v>
      </c>
    </row>
    <row r="38" spans="1:10">
      <c r="A38" s="21">
        <v>45580</v>
      </c>
      <c r="B38" s="14" t="s">
        <v>33</v>
      </c>
      <c r="C38" s="2" t="s">
        <v>202</v>
      </c>
      <c r="D38" s="2" t="s">
        <v>31</v>
      </c>
      <c r="E38" s="40">
        <v>230.8</v>
      </c>
      <c r="F38" s="5">
        <v>221</v>
      </c>
      <c r="G38" s="41">
        <v>245</v>
      </c>
      <c r="H38" s="4">
        <v>221</v>
      </c>
      <c r="I38" s="19">
        <f t="shared" si="5"/>
        <v>-2123.0502599653405</v>
      </c>
      <c r="J38" s="17" t="s">
        <v>37</v>
      </c>
    </row>
    <row r="39" spans="1:10">
      <c r="A39" s="21">
        <v>45580</v>
      </c>
      <c r="B39" s="14" t="s">
        <v>33</v>
      </c>
      <c r="C39" s="2" t="s">
        <v>131</v>
      </c>
      <c r="D39" s="2" t="s">
        <v>31</v>
      </c>
      <c r="E39" s="40">
        <v>974</v>
      </c>
      <c r="F39" s="5">
        <v>951</v>
      </c>
      <c r="G39" s="41">
        <v>1030</v>
      </c>
      <c r="H39" s="4">
        <v>951</v>
      </c>
      <c r="I39" s="19">
        <f t="shared" si="5"/>
        <v>-1180.6981519507187</v>
      </c>
      <c r="J39" s="17" t="s">
        <v>37</v>
      </c>
    </row>
    <row r="40" spans="1:10">
      <c r="A40" s="21">
        <v>45580</v>
      </c>
      <c r="B40" s="14" t="s">
        <v>33</v>
      </c>
      <c r="C40" s="2" t="s">
        <v>208</v>
      </c>
      <c r="D40" s="2" t="s">
        <v>31</v>
      </c>
      <c r="E40" s="40">
        <v>195</v>
      </c>
      <c r="F40" s="5">
        <v>187</v>
      </c>
      <c r="G40" s="41">
        <v>206</v>
      </c>
      <c r="H40" s="4">
        <v>187</v>
      </c>
      <c r="I40" s="19">
        <f t="shared" si="5"/>
        <v>-2051.2820512820513</v>
      </c>
      <c r="J40" s="17" t="s">
        <v>37</v>
      </c>
    </row>
    <row r="41" spans="1:10">
      <c r="A41" s="21">
        <v>45581</v>
      </c>
      <c r="B41" s="14" t="s">
        <v>33</v>
      </c>
      <c r="C41" s="2" t="s">
        <v>225</v>
      </c>
      <c r="D41" s="2" t="s">
        <v>31</v>
      </c>
      <c r="E41" s="40">
        <v>5294</v>
      </c>
      <c r="F41" s="5">
        <v>5120</v>
      </c>
      <c r="G41" s="41">
        <v>5550</v>
      </c>
      <c r="H41" s="4">
        <v>5450</v>
      </c>
      <c r="I41" s="19">
        <f t="shared" ref="I41:I49" si="6">+(50000/E41)*(H41-E41)</f>
        <v>1473.3660748016623</v>
      </c>
      <c r="J41" s="17" t="s">
        <v>30</v>
      </c>
    </row>
    <row r="42" spans="1:10">
      <c r="A42" s="21">
        <v>45581</v>
      </c>
      <c r="B42" s="14" t="s">
        <v>33</v>
      </c>
      <c r="C42" s="2" t="s">
        <v>226</v>
      </c>
      <c r="D42" s="2" t="s">
        <v>31</v>
      </c>
      <c r="E42" s="40">
        <v>658</v>
      </c>
      <c r="F42" s="5">
        <v>634</v>
      </c>
      <c r="G42" s="41">
        <v>692</v>
      </c>
      <c r="H42" s="4">
        <v>676.2</v>
      </c>
      <c r="I42" s="19">
        <f t="shared" si="6"/>
        <v>1382.9787234042587</v>
      </c>
      <c r="J42" s="17" t="s">
        <v>30</v>
      </c>
    </row>
    <row r="43" spans="1:10">
      <c r="A43" s="21">
        <v>45581</v>
      </c>
      <c r="B43" s="14" t="s">
        <v>33</v>
      </c>
      <c r="C43" s="2" t="s">
        <v>227</v>
      </c>
      <c r="D43" s="2" t="s">
        <v>31</v>
      </c>
      <c r="E43" s="40">
        <v>3438</v>
      </c>
      <c r="F43" s="5">
        <v>3370</v>
      </c>
      <c r="G43" s="41">
        <v>3550</v>
      </c>
      <c r="H43" s="4">
        <v>3370</v>
      </c>
      <c r="I43" s="19">
        <f t="shared" si="6"/>
        <v>-988.94706224549157</v>
      </c>
      <c r="J43" s="17" t="s">
        <v>37</v>
      </c>
    </row>
    <row r="44" spans="1:10">
      <c r="A44" s="21">
        <v>45582</v>
      </c>
      <c r="B44" s="14" t="s">
        <v>33</v>
      </c>
      <c r="C44" s="2" t="s">
        <v>242</v>
      </c>
      <c r="D44" s="2" t="s">
        <v>31</v>
      </c>
      <c r="E44" s="40">
        <v>1815</v>
      </c>
      <c r="F44" s="5">
        <v>1736</v>
      </c>
      <c r="G44" s="41">
        <v>1940</v>
      </c>
      <c r="H44" s="4">
        <v>1862</v>
      </c>
      <c r="I44" s="19">
        <f t="shared" si="6"/>
        <v>1294.7658402203856</v>
      </c>
      <c r="J44" s="17" t="s">
        <v>30</v>
      </c>
    </row>
    <row r="45" spans="1:10">
      <c r="A45" s="21">
        <v>45583</v>
      </c>
      <c r="B45" s="14" t="s">
        <v>33</v>
      </c>
      <c r="C45" s="2" t="s">
        <v>159</v>
      </c>
      <c r="D45" s="2" t="s">
        <v>29</v>
      </c>
      <c r="E45" s="40">
        <v>4015</v>
      </c>
      <c r="F45" s="5">
        <v>3810</v>
      </c>
      <c r="G45" s="41">
        <v>4300</v>
      </c>
      <c r="H45" s="19">
        <v>4120</v>
      </c>
      <c r="I45" s="19">
        <f t="shared" si="6"/>
        <v>1307.596513075965</v>
      </c>
      <c r="J45" s="17" t="s">
        <v>30</v>
      </c>
    </row>
    <row r="46" spans="1:10">
      <c r="A46" s="21">
        <v>45583</v>
      </c>
      <c r="B46" s="14" t="s">
        <v>33</v>
      </c>
      <c r="C46" s="2" t="s">
        <v>176</v>
      </c>
      <c r="D46" s="2" t="s">
        <v>31</v>
      </c>
      <c r="E46" s="40">
        <v>229.65</v>
      </c>
      <c r="F46" s="5">
        <v>220</v>
      </c>
      <c r="G46" s="41">
        <v>244</v>
      </c>
      <c r="H46" s="4">
        <v>220</v>
      </c>
      <c r="I46" s="19">
        <f t="shared" si="6"/>
        <v>-2101.023296320489</v>
      </c>
      <c r="J46" s="17" t="s">
        <v>37</v>
      </c>
    </row>
    <row r="47" spans="1:10">
      <c r="A47" s="21">
        <v>45583</v>
      </c>
      <c r="B47" s="14" t="s">
        <v>33</v>
      </c>
      <c r="C47" s="2" t="s">
        <v>173</v>
      </c>
      <c r="D47" s="2" t="s">
        <v>31</v>
      </c>
      <c r="E47" s="40">
        <v>753.9</v>
      </c>
      <c r="F47" s="5">
        <v>737</v>
      </c>
      <c r="G47" s="41">
        <v>778</v>
      </c>
      <c r="H47" s="4">
        <v>737</v>
      </c>
      <c r="I47" s="19">
        <f t="shared" si="6"/>
        <v>-1120.8383074678325</v>
      </c>
      <c r="J47" s="17" t="s">
        <v>37</v>
      </c>
    </row>
    <row r="48" spans="1:10">
      <c r="A48" s="21">
        <v>45583</v>
      </c>
      <c r="B48" s="14" t="s">
        <v>33</v>
      </c>
      <c r="C48" s="2" t="s">
        <v>154</v>
      </c>
      <c r="D48" s="2" t="s">
        <v>31</v>
      </c>
      <c r="E48" s="40">
        <v>329.1</v>
      </c>
      <c r="F48" s="5">
        <v>314.5</v>
      </c>
      <c r="G48" s="41">
        <v>348</v>
      </c>
      <c r="H48" s="4">
        <v>314.5</v>
      </c>
      <c r="I48" s="19">
        <f t="shared" si="6"/>
        <v>-2218.170768763297</v>
      </c>
      <c r="J48" s="17" t="s">
        <v>37</v>
      </c>
    </row>
    <row r="49" spans="1:10">
      <c r="A49" s="21">
        <v>45586</v>
      </c>
      <c r="B49" s="14" t="s">
        <v>33</v>
      </c>
      <c r="C49" s="2" t="s">
        <v>276</v>
      </c>
      <c r="D49" s="2" t="s">
        <v>29</v>
      </c>
      <c r="E49" s="40">
        <v>559</v>
      </c>
      <c r="F49" s="5">
        <v>539</v>
      </c>
      <c r="G49" s="41">
        <v>589</v>
      </c>
      <c r="H49" s="4">
        <v>573.4</v>
      </c>
      <c r="I49" s="19">
        <f t="shared" si="6"/>
        <v>1288.0143112701232</v>
      </c>
      <c r="J49" s="17" t="s">
        <v>30</v>
      </c>
    </row>
    <row r="50" spans="1:10">
      <c r="A50" s="21">
        <v>45586</v>
      </c>
      <c r="B50" s="14" t="s">
        <v>33</v>
      </c>
      <c r="C50" s="2" t="s">
        <v>277</v>
      </c>
      <c r="D50" s="2" t="s">
        <v>31</v>
      </c>
      <c r="E50" s="40">
        <v>713</v>
      </c>
      <c r="F50" s="5">
        <v>698</v>
      </c>
      <c r="G50" s="41">
        <v>734</v>
      </c>
      <c r="H50" s="4">
        <v>698</v>
      </c>
      <c r="I50" s="19">
        <f t="shared" ref="I50:I51" si="7">+(50000/E50)*(H50-E50)</f>
        <v>-1051.8934081346424</v>
      </c>
      <c r="J50" s="17" t="s">
        <v>37</v>
      </c>
    </row>
    <row r="51" spans="1:10">
      <c r="A51" s="21">
        <v>45588</v>
      </c>
      <c r="B51" s="14" t="s">
        <v>33</v>
      </c>
      <c r="C51" s="2" t="s">
        <v>308</v>
      </c>
      <c r="D51" s="2" t="s">
        <v>29</v>
      </c>
      <c r="E51" s="40">
        <v>3141</v>
      </c>
      <c r="F51" s="5">
        <v>3027</v>
      </c>
      <c r="G51" s="41">
        <v>3300</v>
      </c>
      <c r="H51" s="4">
        <v>3027</v>
      </c>
      <c r="I51" s="19">
        <f t="shared" si="7"/>
        <v>-1814.7086914995223</v>
      </c>
      <c r="J51" s="17" t="s">
        <v>37</v>
      </c>
    </row>
    <row r="52" spans="1:10">
      <c r="A52" s="21">
        <v>45589</v>
      </c>
      <c r="B52" s="14" t="s">
        <v>33</v>
      </c>
      <c r="C52" s="2" t="s">
        <v>320</v>
      </c>
      <c r="D52" s="2" t="s">
        <v>29</v>
      </c>
      <c r="E52" s="40">
        <v>2299</v>
      </c>
      <c r="F52" s="5">
        <v>2185</v>
      </c>
      <c r="G52" s="41">
        <v>2450</v>
      </c>
      <c r="H52" s="4">
        <v>2375</v>
      </c>
      <c r="I52" s="19">
        <f t="shared" ref="I52:I55" si="8">+(50000/E52)*(H52-E52)</f>
        <v>1652.8925619834711</v>
      </c>
      <c r="J52" s="17" t="s">
        <v>30</v>
      </c>
    </row>
    <row r="53" spans="1:10">
      <c r="A53" s="21">
        <v>45590</v>
      </c>
      <c r="B53" s="14" t="s">
        <v>33</v>
      </c>
      <c r="C53" s="2" t="s">
        <v>337</v>
      </c>
      <c r="D53" s="2" t="s">
        <v>29</v>
      </c>
      <c r="E53" s="40">
        <v>5410</v>
      </c>
      <c r="F53" s="5">
        <v>5110</v>
      </c>
      <c r="G53" s="41">
        <v>5850</v>
      </c>
      <c r="H53" s="4">
        <v>5610</v>
      </c>
      <c r="I53" s="19">
        <f t="shared" si="8"/>
        <v>1848.4288354898335</v>
      </c>
      <c r="J53" s="17" t="s">
        <v>30</v>
      </c>
    </row>
    <row r="54" spans="1:10">
      <c r="A54" s="21">
        <v>45593</v>
      </c>
      <c r="B54" s="14" t="s">
        <v>33</v>
      </c>
      <c r="C54" s="2" t="s">
        <v>357</v>
      </c>
      <c r="D54" s="2" t="s">
        <v>29</v>
      </c>
      <c r="E54" s="40">
        <v>1300</v>
      </c>
      <c r="F54" s="5">
        <v>1258</v>
      </c>
      <c r="G54" s="41">
        <v>1380</v>
      </c>
      <c r="H54" s="4">
        <v>1335</v>
      </c>
      <c r="I54" s="19">
        <f t="shared" si="8"/>
        <v>1346.1538461538462</v>
      </c>
      <c r="J54" s="17" t="s">
        <v>30</v>
      </c>
    </row>
    <row r="55" spans="1:10">
      <c r="A55" s="21">
        <v>45593</v>
      </c>
      <c r="B55" s="14" t="s">
        <v>33</v>
      </c>
      <c r="C55" s="2" t="s">
        <v>358</v>
      </c>
      <c r="D55" s="2" t="s">
        <v>31</v>
      </c>
      <c r="E55" s="40">
        <v>424</v>
      </c>
      <c r="F55" s="5">
        <v>399</v>
      </c>
      <c r="G55" s="41">
        <v>460</v>
      </c>
      <c r="H55" s="4">
        <v>437</v>
      </c>
      <c r="I55" s="19">
        <f t="shared" si="8"/>
        <v>1533.0188679245284</v>
      </c>
      <c r="J55" s="17" t="s">
        <v>30</v>
      </c>
    </row>
    <row r="56" spans="1:10">
      <c r="A56" s="21">
        <v>45593</v>
      </c>
      <c r="B56" s="14" t="s">
        <v>33</v>
      </c>
      <c r="C56" s="2" t="s">
        <v>359</v>
      </c>
      <c r="D56" s="2" t="s">
        <v>31</v>
      </c>
      <c r="E56" s="40">
        <v>629</v>
      </c>
      <c r="F56" s="5">
        <v>614</v>
      </c>
      <c r="G56" s="41">
        <v>650</v>
      </c>
      <c r="H56" s="4">
        <v>650</v>
      </c>
      <c r="I56" s="19">
        <f t="shared" ref="I56" si="9">+(50000/E56)*(H56-E56)</f>
        <v>1669.3163751987283</v>
      </c>
      <c r="J56" s="17" t="s">
        <v>30</v>
      </c>
    </row>
    <row r="57" spans="1:10">
      <c r="A57" s="21">
        <v>45593</v>
      </c>
      <c r="B57" s="14" t="s">
        <v>33</v>
      </c>
      <c r="C57" s="2" t="s">
        <v>201</v>
      </c>
      <c r="D57" s="2" t="s">
        <v>31</v>
      </c>
      <c r="E57" s="40">
        <v>360</v>
      </c>
      <c r="F57" s="5">
        <v>339</v>
      </c>
      <c r="G57" s="41">
        <v>390</v>
      </c>
      <c r="H57" s="4">
        <v>373</v>
      </c>
      <c r="I57" s="19">
        <f t="shared" ref="I57:I59" si="10">+(50000/E57)*(H57-E57)</f>
        <v>1805.5555555555554</v>
      </c>
      <c r="J57" s="17" t="s">
        <v>30</v>
      </c>
    </row>
    <row r="58" spans="1:10">
      <c r="A58" s="21">
        <v>45594</v>
      </c>
      <c r="B58" s="14" t="s">
        <v>33</v>
      </c>
      <c r="C58" s="2" t="s">
        <v>187</v>
      </c>
      <c r="D58" s="2" t="s">
        <v>29</v>
      </c>
      <c r="E58" s="40">
        <v>200</v>
      </c>
      <c r="F58" s="5">
        <v>216</v>
      </c>
      <c r="G58" s="41">
        <v>189</v>
      </c>
      <c r="H58" s="4">
        <v>203.5</v>
      </c>
      <c r="I58" s="19">
        <f t="shared" si="10"/>
        <v>875</v>
      </c>
      <c r="J58" s="17" t="s">
        <v>32</v>
      </c>
    </row>
    <row r="59" spans="1:10">
      <c r="A59" s="21">
        <v>45594</v>
      </c>
      <c r="B59" s="14" t="s">
        <v>33</v>
      </c>
      <c r="C59" s="2" t="s">
        <v>371</v>
      </c>
      <c r="D59" s="2" t="s">
        <v>31</v>
      </c>
      <c r="E59" s="40">
        <v>1766</v>
      </c>
      <c r="F59" s="5">
        <v>1730</v>
      </c>
      <c r="G59" s="41">
        <v>1830</v>
      </c>
      <c r="H59" s="4">
        <v>1730</v>
      </c>
      <c r="I59" s="19">
        <f t="shared" si="10"/>
        <v>-1019.2525481313703</v>
      </c>
      <c r="J59" s="17" t="s">
        <v>37</v>
      </c>
    </row>
    <row r="60" spans="1:10">
      <c r="A60" s="21">
        <v>45594</v>
      </c>
      <c r="B60" s="14" t="s">
        <v>33</v>
      </c>
      <c r="C60" s="2" t="s">
        <v>290</v>
      </c>
      <c r="D60" s="2" t="s">
        <v>31</v>
      </c>
      <c r="E60" s="40">
        <v>548</v>
      </c>
      <c r="F60" s="5">
        <v>523</v>
      </c>
      <c r="G60" s="41">
        <v>580</v>
      </c>
      <c r="H60" s="4">
        <v>568</v>
      </c>
      <c r="I60" s="19">
        <f t="shared" ref="I60:I63" si="11">+(50000/E60)*(H60-E60)</f>
        <v>1824.817518248175</v>
      </c>
      <c r="J60" s="17" t="s">
        <v>30</v>
      </c>
    </row>
    <row r="61" spans="1:10">
      <c r="A61" s="21">
        <v>45594</v>
      </c>
      <c r="B61" s="14" t="s">
        <v>33</v>
      </c>
      <c r="C61" s="2" t="s">
        <v>370</v>
      </c>
      <c r="D61" s="2" t="s">
        <v>31</v>
      </c>
      <c r="E61" s="40">
        <v>2979</v>
      </c>
      <c r="F61" s="5">
        <v>2886</v>
      </c>
      <c r="G61" s="41">
        <v>3120</v>
      </c>
      <c r="H61" s="4">
        <v>3063</v>
      </c>
      <c r="I61" s="19">
        <f t="shared" si="11"/>
        <v>1409.8690835850957</v>
      </c>
      <c r="J61" s="17" t="s">
        <v>30</v>
      </c>
    </row>
    <row r="62" spans="1:10">
      <c r="A62" s="21">
        <v>45595</v>
      </c>
      <c r="B62" s="14" t="s">
        <v>33</v>
      </c>
      <c r="C62" s="2" t="s">
        <v>43</v>
      </c>
      <c r="D62" s="2" t="s">
        <v>29</v>
      </c>
      <c r="E62" s="40">
        <v>4480</v>
      </c>
      <c r="F62" s="5">
        <v>4225</v>
      </c>
      <c r="G62" s="41">
        <v>4700</v>
      </c>
      <c r="H62" s="4">
        <v>4597</v>
      </c>
      <c r="I62" s="19">
        <f t="shared" si="11"/>
        <v>1305.8035714285716</v>
      </c>
      <c r="J62" s="17" t="s">
        <v>30</v>
      </c>
    </row>
    <row r="63" spans="1:10">
      <c r="A63" s="21">
        <v>45595</v>
      </c>
      <c r="B63" s="14" t="s">
        <v>33</v>
      </c>
      <c r="C63" s="2" t="s">
        <v>383</v>
      </c>
      <c r="D63" s="2" t="s">
        <v>31</v>
      </c>
      <c r="E63" s="40">
        <v>5870</v>
      </c>
      <c r="F63" s="5">
        <v>5770</v>
      </c>
      <c r="G63" s="41">
        <v>6040</v>
      </c>
      <c r="H63" s="4">
        <v>5770</v>
      </c>
      <c r="I63" s="19">
        <f t="shared" si="11"/>
        <v>-851.78875638841566</v>
      </c>
      <c r="J63" s="17" t="s">
        <v>37</v>
      </c>
    </row>
    <row r="64" spans="1:10">
      <c r="A64" s="21">
        <v>45595</v>
      </c>
      <c r="B64" s="14" t="s">
        <v>33</v>
      </c>
      <c r="C64" s="2" t="s">
        <v>159</v>
      </c>
      <c r="D64" s="2" t="s">
        <v>31</v>
      </c>
      <c r="E64" s="40">
        <v>3945</v>
      </c>
      <c r="F64" s="5">
        <v>3810</v>
      </c>
      <c r="G64" s="41">
        <v>4150</v>
      </c>
      <c r="H64" s="4">
        <v>4049</v>
      </c>
      <c r="I64" s="19">
        <f t="shared" ref="I64" si="12">+(50000/E64)*(H64-E64)</f>
        <v>1318.1242078580483</v>
      </c>
      <c r="J64" s="17" t="s">
        <v>30</v>
      </c>
    </row>
    <row r="65" spans="1:10">
      <c r="A65" s="21">
        <v>45595</v>
      </c>
      <c r="B65" s="14" t="s">
        <v>33</v>
      </c>
      <c r="C65" s="2" t="s">
        <v>384</v>
      </c>
      <c r="D65" s="2" t="s">
        <v>31</v>
      </c>
      <c r="E65" s="40">
        <v>1129</v>
      </c>
      <c r="F65" s="5">
        <v>1096</v>
      </c>
      <c r="G65" s="41">
        <v>1190</v>
      </c>
      <c r="H65" s="4">
        <v>1157</v>
      </c>
      <c r="I65" s="19">
        <f t="shared" ref="I65:I68" si="13">+(50000/E65)*(H65-E65)</f>
        <v>1240.0354295837024</v>
      </c>
      <c r="J65" s="17" t="s">
        <v>30</v>
      </c>
    </row>
    <row r="66" spans="1:10">
      <c r="A66" s="21">
        <v>45596</v>
      </c>
      <c r="B66" s="14" t="s">
        <v>33</v>
      </c>
      <c r="C66" s="2" t="s">
        <v>45</v>
      </c>
      <c r="D66" s="2" t="s">
        <v>29</v>
      </c>
      <c r="E66" s="40">
        <v>776.5</v>
      </c>
      <c r="F66" s="5">
        <v>748</v>
      </c>
      <c r="G66" s="41">
        <v>810</v>
      </c>
      <c r="H66" s="4">
        <v>748</v>
      </c>
      <c r="I66" s="19">
        <f t="shared" si="13"/>
        <v>-1835.1577591757889</v>
      </c>
      <c r="J66" s="17" t="s">
        <v>37</v>
      </c>
    </row>
    <row r="67" spans="1:10">
      <c r="A67" s="21">
        <v>45596</v>
      </c>
      <c r="B67" s="14" t="s">
        <v>33</v>
      </c>
      <c r="C67" s="2" t="s">
        <v>388</v>
      </c>
      <c r="D67" s="2" t="s">
        <v>31</v>
      </c>
      <c r="E67" s="40">
        <v>7600</v>
      </c>
      <c r="F67" s="5">
        <v>7265</v>
      </c>
      <c r="G67" s="41">
        <v>8100</v>
      </c>
      <c r="H67" s="4">
        <v>8100</v>
      </c>
      <c r="I67" s="19">
        <f t="shared" si="13"/>
        <v>3289.4736842105262</v>
      </c>
      <c r="J67" s="17" t="s">
        <v>30</v>
      </c>
    </row>
    <row r="68" spans="1:10">
      <c r="A68" s="21">
        <v>45596</v>
      </c>
      <c r="B68" s="14" t="s">
        <v>33</v>
      </c>
      <c r="C68" s="2" t="s">
        <v>133</v>
      </c>
      <c r="D68" s="2" t="s">
        <v>31</v>
      </c>
      <c r="E68" s="40">
        <v>1541</v>
      </c>
      <c r="F68" s="5">
        <v>1471</v>
      </c>
      <c r="G68" s="41">
        <v>1640</v>
      </c>
      <c r="H68" s="4">
        <v>1586</v>
      </c>
      <c r="I68" s="19">
        <f t="shared" si="13"/>
        <v>1460.0908500973394</v>
      </c>
      <c r="J68" s="17" t="s">
        <v>30</v>
      </c>
    </row>
    <row r="69" spans="1:10">
      <c r="A69" s="54" t="s">
        <v>11</v>
      </c>
      <c r="B69" s="54"/>
      <c r="C69" s="54"/>
      <c r="D69" s="54"/>
      <c r="E69" s="54"/>
      <c r="F69" s="54"/>
      <c r="G69" s="54"/>
      <c r="H69" s="54"/>
      <c r="I69" s="12">
        <f>SUM(I4:I68)</f>
        <v>18425.087556663624</v>
      </c>
      <c r="J69" s="13"/>
    </row>
  </sheetData>
  <mergeCells count="3">
    <mergeCell ref="A2:J2"/>
    <mergeCell ref="A69:H69"/>
    <mergeCell ref="A1:J1"/>
  </mergeCells>
  <conditionalFormatting sqref="I69">
    <cfRule type="cellIs" dxfId="1" priority="1" stopIfTrue="1" operator="lessThanOr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N21" sqref="N21"/>
    </sheetView>
  </sheetViews>
  <sheetFormatPr defaultRowHeight="14.4"/>
  <cols>
    <col min="1" max="1" width="11" customWidth="1"/>
    <col min="2" max="2" width="17.6640625" bestFit="1" customWidth="1"/>
    <col min="3" max="3" width="45.33203125" customWidth="1"/>
    <col min="6" max="6" width="8.77734375" customWidth="1"/>
    <col min="7" max="7" width="7.77734375" customWidth="1"/>
    <col min="8" max="8" width="5.88671875" bestFit="1" customWidth="1"/>
    <col min="11" max="11" width="15" customWidth="1"/>
    <col min="13" max="13" width="16.21875" bestFit="1" customWidth="1"/>
    <col min="14" max="14" width="7.5546875" customWidth="1"/>
    <col min="15" max="15" width="8.88671875" customWidth="1"/>
    <col min="16" max="16" width="13.21875" customWidth="1"/>
  </cols>
  <sheetData>
    <row r="1" spans="1:16" ht="20.399999999999999" customHeight="1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6" ht="15">
      <c r="A2" s="55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6" ht="43.2">
      <c r="A3" s="9" t="s">
        <v>1</v>
      </c>
      <c r="B3" s="10" t="s">
        <v>14</v>
      </c>
      <c r="C3" s="10" t="s">
        <v>2</v>
      </c>
      <c r="D3" s="10" t="s">
        <v>3</v>
      </c>
      <c r="E3" s="10" t="s">
        <v>4</v>
      </c>
      <c r="F3" s="10" t="s">
        <v>6</v>
      </c>
      <c r="G3" s="10" t="s">
        <v>5</v>
      </c>
      <c r="H3" s="10" t="s">
        <v>15</v>
      </c>
      <c r="I3" s="10" t="s">
        <v>8</v>
      </c>
      <c r="J3" s="10" t="s">
        <v>16</v>
      </c>
      <c r="K3" s="9" t="s">
        <v>10</v>
      </c>
      <c r="M3" s="24" t="s">
        <v>19</v>
      </c>
      <c r="N3" s="25" t="s">
        <v>20</v>
      </c>
      <c r="O3" s="25" t="s">
        <v>21</v>
      </c>
      <c r="P3" s="25" t="s">
        <v>28</v>
      </c>
    </row>
    <row r="4" spans="1:16">
      <c r="A4" s="21">
        <v>45566</v>
      </c>
      <c r="B4" s="14" t="s">
        <v>18</v>
      </c>
      <c r="C4" s="2" t="s">
        <v>66</v>
      </c>
      <c r="D4" s="2" t="s">
        <v>29</v>
      </c>
      <c r="E4" s="40">
        <v>88</v>
      </c>
      <c r="F4" s="5">
        <v>69</v>
      </c>
      <c r="G4" s="41">
        <v>140</v>
      </c>
      <c r="H4" s="4">
        <v>101</v>
      </c>
      <c r="I4" s="4">
        <v>150</v>
      </c>
      <c r="J4" s="19">
        <f>+I4*(H4-E4)</f>
        <v>1950</v>
      </c>
      <c r="K4" s="17" t="s">
        <v>30</v>
      </c>
      <c r="M4" s="22" t="s">
        <v>23</v>
      </c>
      <c r="N4" s="23">
        <v>17</v>
      </c>
      <c r="O4" s="23">
        <v>43380</v>
      </c>
      <c r="P4" s="26">
        <f>N4/N7</f>
        <v>0.68</v>
      </c>
    </row>
    <row r="5" spans="1:16">
      <c r="A5" s="21">
        <v>45568</v>
      </c>
      <c r="B5" s="14" t="s">
        <v>18</v>
      </c>
      <c r="C5" s="2" t="s">
        <v>73</v>
      </c>
      <c r="D5" s="2" t="s">
        <v>34</v>
      </c>
      <c r="E5" s="40">
        <v>17.5</v>
      </c>
      <c r="F5" s="5">
        <v>24</v>
      </c>
      <c r="G5" s="41">
        <v>5</v>
      </c>
      <c r="H5" s="6">
        <v>14</v>
      </c>
      <c r="I5" s="6">
        <v>375</v>
      </c>
      <c r="J5" s="19">
        <f>+I5*(E5-H5)</f>
        <v>1312.5</v>
      </c>
      <c r="K5" s="17" t="s">
        <v>30</v>
      </c>
      <c r="M5" s="22" t="s">
        <v>24</v>
      </c>
      <c r="N5" s="23">
        <v>0</v>
      </c>
      <c r="O5" s="23">
        <v>0</v>
      </c>
      <c r="P5" s="26">
        <f>N5/N7</f>
        <v>0</v>
      </c>
    </row>
    <row r="6" spans="1:16">
      <c r="A6" s="21">
        <v>45568</v>
      </c>
      <c r="B6" s="14" t="s">
        <v>18</v>
      </c>
      <c r="C6" s="2" t="s">
        <v>74</v>
      </c>
      <c r="D6" s="2" t="s">
        <v>29</v>
      </c>
      <c r="E6" s="40">
        <v>19.5</v>
      </c>
      <c r="F6" s="5">
        <v>16.5</v>
      </c>
      <c r="G6" s="41">
        <v>27</v>
      </c>
      <c r="H6" s="6">
        <v>23</v>
      </c>
      <c r="I6" s="4">
        <v>1300</v>
      </c>
      <c r="J6" s="19">
        <f>+I6*(H6-E6)</f>
        <v>4550</v>
      </c>
      <c r="K6" s="17" t="s">
        <v>30</v>
      </c>
      <c r="M6" s="22" t="s">
        <v>25</v>
      </c>
      <c r="N6" s="23">
        <v>8</v>
      </c>
      <c r="O6" s="23">
        <v>-23300</v>
      </c>
      <c r="P6" s="26">
        <f>N6/N7</f>
        <v>0.32</v>
      </c>
    </row>
    <row r="7" spans="1:16">
      <c r="A7" s="21">
        <v>45568</v>
      </c>
      <c r="B7" s="14" t="s">
        <v>18</v>
      </c>
      <c r="C7" s="2" t="s">
        <v>75</v>
      </c>
      <c r="D7" s="2" t="s">
        <v>34</v>
      </c>
      <c r="E7" s="40">
        <v>200</v>
      </c>
      <c r="F7" s="5">
        <v>230</v>
      </c>
      <c r="G7" s="41">
        <v>120</v>
      </c>
      <c r="H7" s="4">
        <v>180</v>
      </c>
      <c r="I7" s="4">
        <v>100</v>
      </c>
      <c r="J7" s="19">
        <f>+I7*(E7-H7)</f>
        <v>2000</v>
      </c>
      <c r="K7" s="17" t="s">
        <v>30</v>
      </c>
      <c r="M7" s="24" t="s">
        <v>26</v>
      </c>
      <c r="N7" s="27">
        <f>SUM(N4:N6)</f>
        <v>25</v>
      </c>
      <c r="O7" s="27">
        <f>SUM(O4:O6)</f>
        <v>20080</v>
      </c>
      <c r="P7" s="28">
        <f>SUM(P4:P6)</f>
        <v>1</v>
      </c>
    </row>
    <row r="8" spans="1:16">
      <c r="A8" s="21">
        <v>45569</v>
      </c>
      <c r="B8" s="14" t="s">
        <v>18</v>
      </c>
      <c r="C8" s="2" t="s">
        <v>94</v>
      </c>
      <c r="D8" s="2" t="s">
        <v>29</v>
      </c>
      <c r="E8" s="40">
        <v>17</v>
      </c>
      <c r="F8" s="5">
        <v>12</v>
      </c>
      <c r="G8" s="41">
        <v>28</v>
      </c>
      <c r="H8" s="4">
        <v>12</v>
      </c>
      <c r="I8" s="4">
        <v>600</v>
      </c>
      <c r="J8" s="19">
        <f>+I8*(H8-E8)</f>
        <v>-3000</v>
      </c>
      <c r="K8" s="17" t="s">
        <v>37</v>
      </c>
      <c r="M8" s="29"/>
      <c r="N8" s="30"/>
      <c r="O8" s="30"/>
      <c r="P8" s="31"/>
    </row>
    <row r="9" spans="1:16">
      <c r="A9" s="21">
        <v>45569</v>
      </c>
      <c r="B9" s="14" t="s">
        <v>18</v>
      </c>
      <c r="C9" s="2" t="s">
        <v>95</v>
      </c>
      <c r="D9" s="2" t="s">
        <v>31</v>
      </c>
      <c r="E9" s="40">
        <v>39.5</v>
      </c>
      <c r="F9" s="5">
        <v>34</v>
      </c>
      <c r="G9" s="41">
        <v>51</v>
      </c>
      <c r="H9" s="4">
        <v>45</v>
      </c>
      <c r="I9" s="4">
        <v>400</v>
      </c>
      <c r="J9" s="19">
        <f>+I9*(H9-E9)</f>
        <v>2200</v>
      </c>
      <c r="K9" s="17" t="s">
        <v>30</v>
      </c>
      <c r="M9" s="29"/>
      <c r="N9" s="30"/>
      <c r="O9" s="30"/>
      <c r="P9" s="31"/>
    </row>
    <row r="10" spans="1:16">
      <c r="A10" s="21">
        <v>45572</v>
      </c>
      <c r="B10" s="14" t="s">
        <v>18</v>
      </c>
      <c r="C10" s="2" t="s">
        <v>101</v>
      </c>
      <c r="D10" s="2" t="s">
        <v>34</v>
      </c>
      <c r="E10" s="40">
        <v>22</v>
      </c>
      <c r="F10" s="5">
        <v>26.5</v>
      </c>
      <c r="G10" s="41">
        <v>12</v>
      </c>
      <c r="H10" s="4">
        <v>17</v>
      </c>
      <c r="I10" s="4">
        <v>600</v>
      </c>
      <c r="J10" s="19">
        <f>+I10*(E10-H10)</f>
        <v>3000</v>
      </c>
      <c r="K10" s="17" t="s">
        <v>30</v>
      </c>
      <c r="M10" s="29"/>
      <c r="N10" s="30"/>
      <c r="O10" s="30"/>
      <c r="P10" s="31"/>
    </row>
    <row r="11" spans="1:16">
      <c r="A11" s="21">
        <v>45573</v>
      </c>
      <c r="B11" s="14" t="s">
        <v>18</v>
      </c>
      <c r="C11" s="2" t="s">
        <v>119</v>
      </c>
      <c r="D11" s="2" t="s">
        <v>34</v>
      </c>
      <c r="E11" s="40">
        <v>28</v>
      </c>
      <c r="F11" s="5">
        <v>32.5</v>
      </c>
      <c r="G11" s="41">
        <v>16</v>
      </c>
      <c r="H11" s="4">
        <v>22.5</v>
      </c>
      <c r="I11" s="4">
        <v>650</v>
      </c>
      <c r="J11" s="19">
        <f>+I11*(E11-H11)</f>
        <v>3575</v>
      </c>
      <c r="K11" s="17" t="s">
        <v>30</v>
      </c>
      <c r="M11" s="29"/>
      <c r="N11" s="30"/>
      <c r="O11" s="30"/>
      <c r="P11" s="31"/>
    </row>
    <row r="12" spans="1:16">
      <c r="A12" s="21">
        <v>45574</v>
      </c>
      <c r="B12" s="14" t="s">
        <v>18</v>
      </c>
      <c r="C12" s="2" t="s">
        <v>143</v>
      </c>
      <c r="D12" s="2" t="s">
        <v>29</v>
      </c>
      <c r="E12" s="40">
        <v>63</v>
      </c>
      <c r="F12" s="5">
        <v>55</v>
      </c>
      <c r="G12" s="41">
        <v>82</v>
      </c>
      <c r="H12" s="4">
        <v>55</v>
      </c>
      <c r="I12" s="4">
        <v>425</v>
      </c>
      <c r="J12" s="19">
        <f>+I12*(H12-E12)</f>
        <v>-3400</v>
      </c>
      <c r="K12" s="17" t="s">
        <v>37</v>
      </c>
      <c r="M12" s="29"/>
      <c r="N12" s="30"/>
      <c r="O12" s="30"/>
      <c r="P12" s="31"/>
    </row>
    <row r="13" spans="1:16">
      <c r="A13" s="21">
        <v>45574</v>
      </c>
      <c r="B13" s="14" t="s">
        <v>18</v>
      </c>
      <c r="C13" s="2" t="s">
        <v>144</v>
      </c>
      <c r="D13" s="2" t="s">
        <v>34</v>
      </c>
      <c r="E13" s="40">
        <v>4.4000000000000004</v>
      </c>
      <c r="F13" s="5">
        <v>6</v>
      </c>
      <c r="G13" s="41">
        <v>1.5</v>
      </c>
      <c r="H13" s="4">
        <v>2.85</v>
      </c>
      <c r="I13" s="4">
        <v>1800</v>
      </c>
      <c r="J13" s="19">
        <f>+I13*(E13-H13)</f>
        <v>2790.0000000000005</v>
      </c>
      <c r="K13" s="17" t="s">
        <v>30</v>
      </c>
      <c r="M13" s="29"/>
      <c r="N13" s="30"/>
      <c r="O13" s="30"/>
      <c r="P13" s="31"/>
    </row>
    <row r="14" spans="1:16">
      <c r="A14" s="21">
        <v>45575</v>
      </c>
      <c r="B14" s="14" t="s">
        <v>18</v>
      </c>
      <c r="C14" s="2" t="s">
        <v>164</v>
      </c>
      <c r="D14" s="2" t="s">
        <v>34</v>
      </c>
      <c r="E14" s="40">
        <v>29</v>
      </c>
      <c r="F14" s="5">
        <v>38</v>
      </c>
      <c r="G14" s="41">
        <v>14</v>
      </c>
      <c r="H14" s="4">
        <v>28</v>
      </c>
      <c r="I14" s="4">
        <v>300</v>
      </c>
      <c r="J14" s="19">
        <f>+I14*(E14-H14)</f>
        <v>300</v>
      </c>
      <c r="K14" s="17" t="s">
        <v>32</v>
      </c>
      <c r="M14" s="29"/>
      <c r="N14" s="30"/>
      <c r="O14" s="30"/>
      <c r="P14" s="31"/>
    </row>
    <row r="15" spans="1:16">
      <c r="A15" s="21">
        <v>45579</v>
      </c>
      <c r="B15" s="14" t="s">
        <v>192</v>
      </c>
      <c r="C15" s="2" t="s">
        <v>193</v>
      </c>
      <c r="D15" s="2" t="s">
        <v>29</v>
      </c>
      <c r="E15" s="40">
        <v>16.5</v>
      </c>
      <c r="F15" s="5">
        <v>14</v>
      </c>
      <c r="G15" s="41">
        <v>23</v>
      </c>
      <c r="H15" s="4">
        <v>18.5</v>
      </c>
      <c r="I15" s="4">
        <v>1500</v>
      </c>
      <c r="J15" s="19">
        <f>+I15*(H15-E15)</f>
        <v>3000</v>
      </c>
      <c r="K15" s="17" t="s">
        <v>30</v>
      </c>
      <c r="M15" s="29"/>
      <c r="N15" s="30"/>
      <c r="O15" s="30"/>
      <c r="P15" s="31"/>
    </row>
    <row r="16" spans="1:16">
      <c r="A16" s="21">
        <v>45580</v>
      </c>
      <c r="B16" s="14" t="s">
        <v>192</v>
      </c>
      <c r="C16" s="2" t="s">
        <v>209</v>
      </c>
      <c r="D16" s="2" t="s">
        <v>34</v>
      </c>
      <c r="E16" s="40">
        <v>49</v>
      </c>
      <c r="F16" s="5">
        <v>61</v>
      </c>
      <c r="G16" s="41">
        <v>25</v>
      </c>
      <c r="H16" s="4">
        <v>39</v>
      </c>
      <c r="I16" s="4">
        <v>300</v>
      </c>
      <c r="J16" s="19">
        <f>+I16*(E16-H16)</f>
        <v>3000</v>
      </c>
      <c r="K16" s="17" t="s">
        <v>30</v>
      </c>
      <c r="M16" s="29"/>
      <c r="N16" s="30"/>
      <c r="O16" s="30"/>
      <c r="P16" s="31"/>
    </row>
    <row r="17" spans="1:16">
      <c r="A17" s="21">
        <v>45580</v>
      </c>
      <c r="B17" s="14" t="s">
        <v>192</v>
      </c>
      <c r="C17" s="2" t="s">
        <v>210</v>
      </c>
      <c r="D17" s="2" t="s">
        <v>31</v>
      </c>
      <c r="E17" s="40">
        <v>19.5</v>
      </c>
      <c r="F17" s="5">
        <v>15</v>
      </c>
      <c r="G17" s="41">
        <v>30</v>
      </c>
      <c r="H17" s="4">
        <v>23</v>
      </c>
      <c r="I17" s="4">
        <v>625</v>
      </c>
      <c r="J17" s="19">
        <f>+I17*(H17-E17)</f>
        <v>2187.5</v>
      </c>
      <c r="K17" s="17" t="s">
        <v>30</v>
      </c>
      <c r="M17" s="29"/>
      <c r="N17" s="30"/>
      <c r="O17" s="30"/>
      <c r="P17" s="31"/>
    </row>
    <row r="18" spans="1:16">
      <c r="A18" s="21">
        <v>45581</v>
      </c>
      <c r="B18" s="14" t="s">
        <v>192</v>
      </c>
      <c r="C18" s="2" t="s">
        <v>228</v>
      </c>
      <c r="D18" s="2" t="s">
        <v>34</v>
      </c>
      <c r="E18" s="40">
        <v>18</v>
      </c>
      <c r="F18" s="5">
        <v>24</v>
      </c>
      <c r="G18" s="41">
        <v>6</v>
      </c>
      <c r="H18" s="4">
        <v>24</v>
      </c>
      <c r="I18" s="4">
        <v>600</v>
      </c>
      <c r="J18" s="19">
        <f>+I18*(E18-H18)</f>
        <v>-3600</v>
      </c>
      <c r="K18" s="17" t="s">
        <v>37</v>
      </c>
      <c r="M18" s="29"/>
      <c r="N18" s="30"/>
      <c r="O18" s="30"/>
      <c r="P18" s="31"/>
    </row>
    <row r="19" spans="1:16">
      <c r="A19" s="21">
        <v>45582</v>
      </c>
      <c r="B19" s="14" t="s">
        <v>192</v>
      </c>
      <c r="C19" s="2" t="s">
        <v>243</v>
      </c>
      <c r="D19" s="2" t="s">
        <v>29</v>
      </c>
      <c r="E19" s="40">
        <v>100</v>
      </c>
      <c r="F19" s="5">
        <v>80</v>
      </c>
      <c r="G19" s="41">
        <v>150</v>
      </c>
      <c r="H19" s="4">
        <v>80</v>
      </c>
      <c r="I19" s="4">
        <v>150</v>
      </c>
      <c r="J19" s="19">
        <f>+I19*(H19-E19)</f>
        <v>-3000</v>
      </c>
      <c r="K19" s="17" t="s">
        <v>37</v>
      </c>
      <c r="M19" s="29"/>
      <c r="N19" s="30"/>
      <c r="O19" s="30"/>
      <c r="P19" s="31"/>
    </row>
    <row r="20" spans="1:16">
      <c r="A20" s="21">
        <v>45582</v>
      </c>
      <c r="B20" s="14" t="s">
        <v>192</v>
      </c>
      <c r="C20" s="2" t="s">
        <v>244</v>
      </c>
      <c r="D20" s="2" t="s">
        <v>34</v>
      </c>
      <c r="E20" s="40">
        <v>20</v>
      </c>
      <c r="F20" s="5">
        <v>25.5</v>
      </c>
      <c r="G20" s="41">
        <v>8</v>
      </c>
      <c r="H20" s="4">
        <v>16</v>
      </c>
      <c r="I20" s="4">
        <v>500</v>
      </c>
      <c r="J20" s="19">
        <f>+I20*(E20-H20)</f>
        <v>2000</v>
      </c>
      <c r="K20" s="17" t="s">
        <v>30</v>
      </c>
      <c r="M20" s="29"/>
      <c r="N20" s="30"/>
      <c r="O20" s="30"/>
      <c r="P20" s="31"/>
    </row>
    <row r="21" spans="1:16">
      <c r="A21" s="21">
        <v>45582</v>
      </c>
      <c r="B21" s="14" t="s">
        <v>192</v>
      </c>
      <c r="C21" s="2" t="s">
        <v>245</v>
      </c>
      <c r="D21" s="2" t="s">
        <v>34</v>
      </c>
      <c r="E21" s="40">
        <v>25</v>
      </c>
      <c r="F21" s="5">
        <v>34</v>
      </c>
      <c r="G21" s="41">
        <v>10</v>
      </c>
      <c r="H21" s="4">
        <v>34</v>
      </c>
      <c r="I21" s="4">
        <v>250</v>
      </c>
      <c r="J21" s="19">
        <f>+I21*(E21-H21)</f>
        <v>-2250</v>
      </c>
      <c r="K21" s="17" t="s">
        <v>37</v>
      </c>
      <c r="M21" s="29"/>
      <c r="N21" s="30"/>
      <c r="O21" s="30"/>
      <c r="P21" s="31"/>
    </row>
    <row r="22" spans="1:16">
      <c r="A22" s="21">
        <v>45583</v>
      </c>
      <c r="B22" s="14" t="s">
        <v>192</v>
      </c>
      <c r="C22" s="2" t="s">
        <v>261</v>
      </c>
      <c r="D22" s="2" t="s">
        <v>31</v>
      </c>
      <c r="E22" s="40">
        <v>22</v>
      </c>
      <c r="F22" s="5">
        <v>17</v>
      </c>
      <c r="G22" s="41">
        <v>34</v>
      </c>
      <c r="H22" s="4">
        <v>25</v>
      </c>
      <c r="I22" s="4">
        <v>700</v>
      </c>
      <c r="J22" s="19">
        <f>+I22*(H22-E22)</f>
        <v>2100</v>
      </c>
      <c r="K22" s="17" t="s">
        <v>30</v>
      </c>
      <c r="M22" s="29"/>
      <c r="N22" s="30"/>
      <c r="O22" s="30"/>
      <c r="P22" s="31"/>
    </row>
    <row r="23" spans="1:16">
      <c r="A23" s="21">
        <v>45583</v>
      </c>
      <c r="B23" s="14" t="s">
        <v>192</v>
      </c>
      <c r="C23" s="2" t="s">
        <v>262</v>
      </c>
      <c r="D23" s="2" t="s">
        <v>34</v>
      </c>
      <c r="E23" s="40">
        <v>8.5</v>
      </c>
      <c r="F23" s="5">
        <v>10.5</v>
      </c>
      <c r="G23" s="41">
        <v>4</v>
      </c>
      <c r="H23" s="4">
        <v>10.5</v>
      </c>
      <c r="I23" s="4">
        <v>1400</v>
      </c>
      <c r="J23" s="19">
        <f>+I23*(E23-H23)</f>
        <v>-2800</v>
      </c>
      <c r="K23" s="17" t="s">
        <v>37</v>
      </c>
      <c r="M23" s="29"/>
      <c r="N23" s="30"/>
      <c r="O23" s="30"/>
      <c r="P23" s="31"/>
    </row>
    <row r="24" spans="1:16">
      <c r="A24" s="21">
        <v>45586</v>
      </c>
      <c r="B24" s="14" t="s">
        <v>192</v>
      </c>
      <c r="C24" s="2" t="s">
        <v>278</v>
      </c>
      <c r="D24" s="2" t="s">
        <v>29</v>
      </c>
      <c r="E24" s="40">
        <v>31</v>
      </c>
      <c r="F24" s="5">
        <v>26</v>
      </c>
      <c r="G24" s="41">
        <v>42</v>
      </c>
      <c r="H24" s="4">
        <v>37.299999999999997</v>
      </c>
      <c r="I24" s="4">
        <v>500</v>
      </c>
      <c r="J24" s="19">
        <f>+I24*(H24-E24)</f>
        <v>3149.9999999999986</v>
      </c>
      <c r="K24" s="17" t="s">
        <v>30</v>
      </c>
      <c r="M24" s="29"/>
      <c r="N24" s="30"/>
      <c r="O24" s="30"/>
      <c r="P24" s="31"/>
    </row>
    <row r="25" spans="1:16">
      <c r="A25" s="21">
        <v>45587</v>
      </c>
      <c r="B25" s="14" t="s">
        <v>192</v>
      </c>
      <c r="C25" s="2" t="s">
        <v>291</v>
      </c>
      <c r="D25" s="2" t="s">
        <v>29</v>
      </c>
      <c r="E25" s="40">
        <v>9.4</v>
      </c>
      <c r="F25" s="5">
        <v>7</v>
      </c>
      <c r="G25" s="41">
        <v>16</v>
      </c>
      <c r="H25" s="4">
        <v>12.2</v>
      </c>
      <c r="I25" s="4">
        <v>1300</v>
      </c>
      <c r="J25" s="19">
        <f>+I25*(H25-E25)</f>
        <v>3639.9999999999986</v>
      </c>
      <c r="K25" s="17" t="s">
        <v>30</v>
      </c>
      <c r="M25" s="29"/>
      <c r="N25" s="30"/>
      <c r="O25" s="30"/>
      <c r="P25" s="31"/>
    </row>
    <row r="26" spans="1:16">
      <c r="A26" s="21">
        <v>45587</v>
      </c>
      <c r="B26" s="14" t="s">
        <v>192</v>
      </c>
      <c r="C26" s="2" t="s">
        <v>292</v>
      </c>
      <c r="D26" s="2" t="s">
        <v>31</v>
      </c>
      <c r="E26" s="40">
        <v>80</v>
      </c>
      <c r="F26" s="5">
        <v>60</v>
      </c>
      <c r="G26" s="41">
        <v>125</v>
      </c>
      <c r="H26" s="4">
        <v>101</v>
      </c>
      <c r="I26" s="4">
        <v>125</v>
      </c>
      <c r="J26" s="19">
        <f>+I26*(H26-E26)</f>
        <v>2625</v>
      </c>
      <c r="K26" s="17" t="s">
        <v>30</v>
      </c>
      <c r="M26" s="29"/>
      <c r="N26" s="30"/>
      <c r="O26" s="30"/>
      <c r="P26" s="31"/>
    </row>
    <row r="27" spans="1:16">
      <c r="A27" s="21">
        <v>45588</v>
      </c>
      <c r="B27" s="14" t="s">
        <v>192</v>
      </c>
      <c r="C27" s="2" t="s">
        <v>309</v>
      </c>
      <c r="D27" s="2" t="s">
        <v>34</v>
      </c>
      <c r="E27" s="40">
        <v>42</v>
      </c>
      <c r="F27" s="5">
        <v>60</v>
      </c>
      <c r="G27" s="41">
        <v>10</v>
      </c>
      <c r="H27" s="4">
        <v>60</v>
      </c>
      <c r="I27" s="4">
        <v>125</v>
      </c>
      <c r="J27" s="19">
        <f>+I27*(E27-H27)</f>
        <v>-2250</v>
      </c>
      <c r="K27" s="17" t="s">
        <v>37</v>
      </c>
      <c r="M27" s="29"/>
      <c r="N27" s="30"/>
      <c r="O27" s="30"/>
      <c r="P27" s="31"/>
    </row>
    <row r="28" spans="1:16">
      <c r="A28" s="21">
        <v>45589</v>
      </c>
      <c r="B28" s="14" t="s">
        <v>192</v>
      </c>
      <c r="C28" s="2" t="s">
        <v>321</v>
      </c>
      <c r="D28" s="2" t="s">
        <v>34</v>
      </c>
      <c r="E28" s="40">
        <v>9.1</v>
      </c>
      <c r="F28" s="5">
        <v>11.5</v>
      </c>
      <c r="G28" s="41">
        <v>4</v>
      </c>
      <c r="H28" s="4">
        <v>11.5</v>
      </c>
      <c r="I28" s="4">
        <v>1250</v>
      </c>
      <c r="J28" s="19">
        <f>+I28*(E28-H28)</f>
        <v>-3000.0000000000005</v>
      </c>
      <c r="K28" s="17" t="s">
        <v>37</v>
      </c>
      <c r="M28" s="29"/>
      <c r="N28" s="30"/>
      <c r="O28" s="30"/>
      <c r="P28" s="31"/>
    </row>
    <row r="29" spans="1:16">
      <c r="A29" s="49" t="s">
        <v>11</v>
      </c>
      <c r="B29" s="59"/>
      <c r="C29" s="59"/>
      <c r="D29" s="59"/>
      <c r="E29" s="59"/>
      <c r="F29" s="59"/>
      <c r="G29" s="59"/>
      <c r="H29" s="59"/>
      <c r="I29" s="60"/>
      <c r="J29" s="57">
        <f>SUM(J4:J28)</f>
        <v>20080</v>
      </c>
      <c r="K29" s="58"/>
    </row>
    <row r="34" spans="7:7">
      <c r="G34" s="39"/>
    </row>
  </sheetData>
  <mergeCells count="4">
    <mergeCell ref="A1:K1"/>
    <mergeCell ref="A2:K2"/>
    <mergeCell ref="J29:K29"/>
    <mergeCell ref="A29:I29"/>
  </mergeCells>
  <conditionalFormatting sqref="J29">
    <cfRule type="cellIs" dxfId="0" priority="1" stopIfTrue="1" operator="lessThanOrEqual">
      <formula>0</formula>
    </cfRule>
  </conditionalFormatting>
  <pageMargins left="0.7" right="0.7" top="0.75" bottom="0.75" header="0.3" footer="0.3"/>
  <pageSetup orientation="portrait" horizontalDpi="300" verticalDpi="0" r:id="rId1"/>
  <ignoredErrors>
    <ignoredError sqref="J5:J7 J22:J23 J18:J19 J16:J17 J15 J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INTRADAY - F&amp;O</vt:lpstr>
      <vt:lpstr>INTRADAY - CASH</vt:lpstr>
      <vt:lpstr>PRUDENT TRADE</vt:lpstr>
      <vt:lpstr>OPTION STRATEGY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Virendra</dc:creator>
  <cp:lastModifiedBy>Virendra</cp:lastModifiedBy>
  <dcterms:created xsi:type="dcterms:W3CDTF">2018-12-19T11:04:14Z</dcterms:created>
  <dcterms:modified xsi:type="dcterms:W3CDTF">2024-11-07T11:23:07Z</dcterms:modified>
</cp:coreProperties>
</file>